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trinP\Downloads\"/>
    </mc:Choice>
  </mc:AlternateContent>
  <xr:revisionPtr revIDLastSave="0" documentId="13_ncr:1_{FC655CE6-329B-4880-84E8-644F22CC44D4}" xr6:coauthVersionLast="47" xr6:coauthVersionMax="47" xr10:uidLastSave="{00000000-0000-0000-0000-000000000000}"/>
  <bookViews>
    <workbookView xWindow="-120" yWindow="-120" windowWidth="51840" windowHeight="21120" xr2:uid="{00000000-000D-0000-FFFF-FFFF00000000}"/>
  </bookViews>
  <sheets>
    <sheet name="Arenguplaan" sheetId="13" r:id="rId1"/>
    <sheet name="Tegevuskava ja eelarve" sheetId="8" r:id="rId2"/>
    <sheet name="Meeskond ja töötasud" sheetId="14" r:id="rId3"/>
    <sheet name="Eelarve juhised" sheetId="11" r:id="rId4"/>
  </sheets>
  <definedNames>
    <definedName name="_xlnm._FilterDatabase" localSheetId="1" hidden="1">'Tegevuskava ja eelarve'!$A$9:$J$53</definedName>
    <definedName name="_xlnm.Print_Area" localSheetId="1">'Tegevuskava ja eelarve'!$A$8:$J$33</definedName>
    <definedName name="_xlnm.Print_Titles" localSheetId="1">'Tegevuskava ja eelarve'!$9:$9</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4" l="1"/>
  <c r="G22" i="14" s="1"/>
  <c r="E21" i="14"/>
  <c r="G21" i="14" s="1"/>
  <c r="E20" i="14"/>
  <c r="G20" i="14" s="1"/>
  <c r="G19" i="14"/>
  <c r="E19" i="14"/>
  <c r="E18" i="14"/>
  <c r="G18" i="14" s="1"/>
  <c r="G23" i="14" s="1"/>
  <c r="D10" i="13"/>
  <c r="C39" i="8" l="1"/>
  <c r="C43" i="8"/>
  <c r="C42" i="8"/>
  <c r="C41" i="8"/>
  <c r="C38" i="8"/>
  <c r="C40" i="8" l="1"/>
  <c r="C44" i="8" s="1"/>
  <c r="C45" i="8" s="1"/>
  <c r="C47" i="8" s="1"/>
  <c r="D47" i="8" l="1"/>
  <c r="C33" i="8"/>
  <c r="C36" i="8" s="1"/>
  <c r="C52" i="8"/>
  <c r="D52" i="8" s="1"/>
  <c r="C57" i="8"/>
  <c r="D57" i="8" s="1"/>
  <c r="C58" i="8"/>
  <c r="D58" i="8" s="1"/>
  <c r="C53" i="8"/>
  <c r="D53" i="8" s="1"/>
  <c r="E60" i="8" l="1"/>
  <c r="C48" i="8"/>
  <c r="D48" i="8" s="1"/>
  <c r="C60" i="8"/>
  <c r="D60" i="8" s="1"/>
  <c r="C59" i="8"/>
  <c r="D59" i="8" s="1"/>
  <c r="C56" i="8"/>
  <c r="D56" i="8" s="1"/>
  <c r="C55" i="8"/>
  <c r="D55" i="8" s="1"/>
  <c r="C54" i="8"/>
  <c r="D54" i="8" s="1"/>
  <c r="C61" i="8" l="1"/>
  <c r="C63" i="8" s="1"/>
  <c r="D61" i="8"/>
  <c r="D63"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Katrin Pööra</author>
  </authors>
  <commentList>
    <comment ref="C10" authorId="0" shapeId="0" xr:uid="{2E8805F3-BB77-417D-A132-13D4D4238B2C}">
      <text>
        <r>
          <rPr>
            <b/>
            <sz val="9"/>
            <color indexed="81"/>
            <rFont val="Segoe UI"/>
            <family val="2"/>
            <charset val="186"/>
          </rPr>
          <t>Katrin Pööra:</t>
        </r>
        <r>
          <rPr>
            <sz val="9"/>
            <color indexed="81"/>
            <rFont val="Segoe UI"/>
            <family val="2"/>
            <charset val="186"/>
          </rPr>
          <t xml:space="preserve">
Sisesta siia projekti lõppemise aasta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Darja Kortšagina</author>
  </authors>
  <commentList>
    <comment ref="B42" authorId="0" shapeId="0" xr:uid="{F508792F-974A-4F81-A0E3-5EC7CB3DBF8A}">
      <text>
        <r>
          <rPr>
            <b/>
            <sz val="9"/>
            <color indexed="81"/>
            <rFont val="Segoe UI"/>
            <family val="2"/>
            <charset val="186"/>
          </rPr>
          <t>EIS:</t>
        </r>
        <r>
          <rPr>
            <sz val="9"/>
            <color indexed="81"/>
            <rFont val="Segoe UI"/>
            <family val="2"/>
            <charset val="186"/>
          </rPr>
          <t xml:space="preserve">
kuludokumendi abikõlblik summa on minimaalselt 50 eurot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Darja Kortšagina</author>
  </authors>
  <commentList>
    <comment ref="D17" authorId="0" shapeId="0" xr:uid="{960EA314-652C-4DB4-ADA8-D5A769DC3FD3}">
      <text>
        <r>
          <rPr>
            <b/>
            <sz val="9"/>
            <color indexed="81"/>
            <rFont val="Segoe UI"/>
            <family val="2"/>
            <charset val="186"/>
          </rPr>
          <t xml:space="preserve">EIS: 
</t>
        </r>
        <r>
          <rPr>
            <sz val="9"/>
            <color indexed="81"/>
            <rFont val="Segoe UI"/>
            <family val="2"/>
            <charset val="186"/>
          </rPr>
          <t>Kui töötaja osaleb projekti tegevustes</t>
        </r>
        <r>
          <rPr>
            <b/>
            <sz val="9"/>
            <color indexed="81"/>
            <rFont val="Segoe UI"/>
            <family val="2"/>
            <charset val="186"/>
          </rPr>
          <t xml:space="preserve"> kindla osakaaluga</t>
        </r>
        <r>
          <rPr>
            <sz val="9"/>
            <color indexed="81"/>
            <rFont val="Segoe UI"/>
            <family val="2"/>
            <charset val="186"/>
          </rPr>
          <t xml:space="preserve"> tööajast, peab see olema fikseeritud kas töölepingus, selle lisas või käskkirjas. Projektiga seotud lepingud ja käskkirjad tuleb vormistada mitte varem kui projekti abikõlblikkuse alguskuupäevast. 
</t>
        </r>
      </text>
    </comment>
  </commentList>
</comments>
</file>

<file path=xl/sharedStrings.xml><?xml version="1.0" encoding="utf-8"?>
<sst xmlns="http://schemas.openxmlformats.org/spreadsheetml/2006/main" count="176" uniqueCount="142">
  <si>
    <t>Strateegiline eesmärk</t>
  </si>
  <si>
    <t>Nr</t>
  </si>
  <si>
    <t>Eesmärgi sisu</t>
  </si>
  <si>
    <t>TEGEVUSKAVA JA PROJEKTI KULUDE EELARVE</t>
  </si>
  <si>
    <t xml:space="preserve">*Projekti kulude eelarve kirjeldab kavandatava arenguplaani toetuse investeeringut käesoleva projekti jooksul. </t>
  </si>
  <si>
    <t>*Projekti eelarve ei tohiks olla suurem kui taotletav toetus + omafinantseering 30% kogu projekti eelarvest. Kulud kavandada ilma käibemaksuta, kui taotlejal on õigus riigilt käibemaks tagasi küsida.</t>
  </si>
  <si>
    <t xml:space="preserve">* Teenust ostes tuleb silmas pidada seda, et samaliigiliste teenuste ostmisel projektis kokku summas alates 20 000 eurost (ilma käibemaksuta) tuleb esitada kolm võrreldavat hinnapakkumist igakordse ostu korral. </t>
  </si>
  <si>
    <t>Tutvuge hinnapakkumiste võtmise juhendiga!</t>
  </si>
  <si>
    <t>Riigihangete registri kasutajajuhend toetuse saajatele, kes ei ole hankijad RHSi mõistes (allalaaditav fail)</t>
  </si>
  <si>
    <t>Tegevus</t>
  </si>
  <si>
    <t>Kulud kokku</t>
  </si>
  <si>
    <t>Kululiik (vali rippmenüüst)</t>
  </si>
  <si>
    <t>Abi liik 
(vali rippmenüüst AINULT PROJEKTI kuludele)</t>
  </si>
  <si>
    <t>Töö teostaja (taotleja / koostööpartner)</t>
  </si>
  <si>
    <t>Tegevuste seos strateegiliste eesmärkidega</t>
  </si>
  <si>
    <t>Tulemus</t>
  </si>
  <si>
    <t>Tähtaeg</t>
  </si>
  <si>
    <t>Vastutaja</t>
  </si>
  <si>
    <t>I</t>
  </si>
  <si>
    <t>pp.kk.aaaa - pp.kk.aaaa Tegevuse nimetus n: Tootearendus</t>
  </si>
  <si>
    <t>alategevus</t>
  </si>
  <si>
    <t>…</t>
  </si>
  <si>
    <t>II</t>
  </si>
  <si>
    <t>pp.kk.aaaa - pp.kk.aaaa</t>
  </si>
  <si>
    <t>III</t>
  </si>
  <si>
    <t>Uued read lisage palun sellest reast kõrgemal</t>
  </si>
  <si>
    <t>Kokku summa ILMA KAUDSE KULUTA:</t>
  </si>
  <si>
    <t>NB! PROJEKTI EELARVE KOKKU VAATA ORANŽ LAHTER</t>
  </si>
  <si>
    <t>Immateriaalse ja materiaalse vara soetamise kulu saab moodustada kuni 30% abikõlblikest kuludest (ILMA KAUDSE KULUTA)</t>
  </si>
  <si>
    <t xml:space="preserve">E-TOETUSE KESKKONNAS PROJEKTI TAOTLUSVORMIL  valige lehel "5. Tegevused" rippmenüüst alloleva tegevuse nimetus (veerg B)  ja lehele "6. Eelarve" sisestage tegevuse summa (veerg C).  Kaudsed kulud (7% otsestest kuludest) lisandub automaatselt peale tegevuste sisestamist. </t>
  </si>
  <si>
    <t>Sisseostetavad teenused</t>
  </si>
  <si>
    <t>Immateriaalse ja materiaalse vara soetamise kulu</t>
  </si>
  <si>
    <t>Lähetus- ja personalikulud kokku</t>
  </si>
  <si>
    <t>Sisesta e-toetuste keskkonda ühe reana</t>
  </si>
  <si>
    <t>Arendustöötaja personalikulu</t>
  </si>
  <si>
    <t>Lähetuskulud</t>
  </si>
  <si>
    <t>Teavitamise ja objektide tähistamisega seotud kulud</t>
  </si>
  <si>
    <t>Kaudsed kulud (7% otsestest kuludest)</t>
  </si>
  <si>
    <t>Projekti maksumus kokku</t>
  </si>
  <si>
    <t>Toetus</t>
  </si>
  <si>
    <t>maksimaalne toetuse määr</t>
  </si>
  <si>
    <t>Omafinantseering</t>
  </si>
  <si>
    <t>minimaalne omafinantseeringu määr</t>
  </si>
  <si>
    <t>Projekti eelarve</t>
  </si>
  <si>
    <r>
      <rPr>
        <b/>
        <i/>
        <sz val="11"/>
        <color theme="1"/>
        <rFont val="Calibri"/>
        <family val="2"/>
        <charset val="186"/>
        <scheme val="minor"/>
      </rPr>
      <t xml:space="preserve">Toetus </t>
    </r>
    <r>
      <rPr>
        <i/>
        <sz val="11"/>
        <color theme="1"/>
        <rFont val="Calibri"/>
        <family val="2"/>
        <charset val="186"/>
        <scheme val="minor"/>
      </rPr>
      <t>lähtuvalt riigiabist</t>
    </r>
  </si>
  <si>
    <t>Neid lahtreid ära muuda</t>
  </si>
  <si>
    <t>1. Vähese tähtsusega abi (VTA)</t>
  </si>
  <si>
    <t>2. VKEdele messidel osalemiseks antav abi (GE Art 19)</t>
  </si>
  <si>
    <t>3. Tootearendus (GE Art 25)</t>
  </si>
  <si>
    <t>4. Rakendusuuring (GE Art 25)</t>
  </si>
  <si>
    <t xml:space="preserve">Sisseostetavad teenused intellektuaalomandi valideerimiseks ja kaitsmiseks </t>
  </si>
  <si>
    <t>3. Teostatavusuuring (GE Art 25)</t>
  </si>
  <si>
    <t>6. VKEdele antav innovatsiooniabi (GE Art 28)</t>
  </si>
  <si>
    <t>7. Protsessi- ja organisatsiooniinnovatsiooniks andtav abi (GE Art 29)</t>
  </si>
  <si>
    <t xml:space="preserve">Müügi ja turundustegevuse arendamine ja läbiviimine </t>
  </si>
  <si>
    <t>8. Koolitusabi (GE Art 31)</t>
  </si>
  <si>
    <t>Koolituse kulu</t>
  </si>
  <si>
    <t>9. VKEdele nõustamiseks antav abi (GE Art 18)</t>
  </si>
  <si>
    <t>Välismessil osalemise kulu</t>
  </si>
  <si>
    <t>10. Kaudsed kulud (7% otsestest kuludest)</t>
  </si>
  <si>
    <t>Abikõlblik kulu summa</t>
  </si>
  <si>
    <t>Taotletava toetuse summa</t>
  </si>
  <si>
    <t>Kokku</t>
  </si>
  <si>
    <t>Ettevõtte suurus (ripmenüüst)</t>
  </si>
  <si>
    <t>väike</t>
  </si>
  <si>
    <t>keskmine</t>
  </si>
  <si>
    <t>MEESKONNA KIRJELDUS</t>
  </si>
  <si>
    <t>Nimi</t>
  </si>
  <si>
    <t>Ametikoht</t>
  </si>
  <si>
    <t>Tööülesanded projektis</t>
  </si>
  <si>
    <t>Kompetentsid ja kogemus</t>
  </si>
  <si>
    <t>Lisage projektimeeskonna liikmete elulookirjeldused .zip failina e-toetuste keskkonda taotlusvormi.</t>
  </si>
  <si>
    <t>PROJEKTIST TÖÖTASU SAAVAD MEESKONNALIIKMED</t>
  </si>
  <si>
    <t>Inimese nimi või ametikoht</t>
  </si>
  <si>
    <t>Brutotasu</t>
  </si>
  <si>
    <t>Kuu palgafond</t>
  </si>
  <si>
    <t>Osakaal projektis %</t>
  </si>
  <si>
    <t>Kuus abikõlblik</t>
  </si>
  <si>
    <t>Kuud projektis</t>
  </si>
  <si>
    <t>Kokku abikõlblik</t>
  </si>
  <si>
    <t>Näidis - kustuta ära:</t>
  </si>
  <si>
    <t>PALGAKULU KOKKU</t>
  </si>
  <si>
    <t>See tabel on abiks, et valida ARENGUPLAANI lehel PROJEKTI KULUDELE õige abiliik.</t>
  </si>
  <si>
    <t>Arenguplaani lehel veerus "Abi liik" toodud tegevuste alla kuuluvad</t>
  </si>
  <si>
    <t>1. Personali arendustegevused (VTA)</t>
  </si>
  <si>
    <t>Koolituse kulud</t>
  </si>
  <si>
    <t>Koolitusega seotud lähetuskulu</t>
  </si>
  <si>
    <t>2. Organisatsiooni protsesside arendamine ja rakendamine (VTA)</t>
  </si>
  <si>
    <t xml:space="preserve">Sisseostetavad teenused - uuringute, patentide, litsentside ja sertifitseerimise kulud </t>
  </si>
  <si>
    <t>Töökorralduse parendamiseks vajaminev immateriaalse vara ostmise, arendamise ja juurutamise kulud</t>
  </si>
  <si>
    <t xml:space="preserve">Projekti elluviimisega otseselt seotud töötajate personalikulud </t>
  </si>
  <si>
    <t>3. Müügi- ja turundusprotsesside arendamine ja rakendamine (VTA)</t>
  </si>
  <si>
    <t>4. Tootmis- ja teenindusprotsesside arendamine ja rakendamine (VTA)</t>
  </si>
  <si>
    <t>5. Toote, teenuse või tehnoloogia väljaarendamine (VTA)</t>
  </si>
  <si>
    <t>6. Toote või teenuse välismessil või näitusel tutvustamine (VTA)</t>
  </si>
  <si>
    <t>Välismessidel osalemisega ja välismesside külastamisega seotud kulud</t>
  </si>
  <si>
    <t>7.  Müügi ja turundustegevuse arendamine ja läbiviimine (VTA)</t>
  </si>
  <si>
    <t xml:space="preserve">         Seminaride, koolituste, õppereiside ning kontakt- ja turundusürituste korraldamisega seotud rendi- ja üürikulud, materjalide koostamise ja tootmise kulud ning välisosalejate transpordi- ja majutuskulud;</t>
  </si>
  <si>
    <t xml:space="preserve">         Projekti käigus arendatavate  toodete ja teenuste brändide väljatöötamise meedia- ja reklaamiteenused, toodete sihtturgudele suunatud visuaalse identiteedi väljatöötamise ja kaubamärkide sihtturgudel registreerimise kulud</t>
  </si>
  <si>
    <t xml:space="preserve">        Projekti käigus arendatavaid tooteid ja teenuseid tutvustavate reklaammaterjalide valmistamise ning veebilehtede ja e-turunduse lahenduste väljatöötamisega seotud kulud</t>
  </si>
  <si>
    <t xml:space="preserve">        Ettevõtjate rahvusvahelistel konkurssidel ja rahvusvahelistel riigihangetel osalemisega seotud kulud</t>
  </si>
  <si>
    <t>8. Toote, teenuse või protsessi arendamisega seotud nõuandeteenuse ja tugiteenuse ostmine (VTA)</t>
  </si>
  <si>
    <t xml:space="preserve">Sisseostetud koolitus-, nõustamis-, ekspertiisi-, info- ja reklaamiteenuste ning uuringute kulud </t>
  </si>
  <si>
    <t>9. Struktuuritoetuse andmisest avalikkuse teavitamisega seotud kulud</t>
  </si>
  <si>
    <t>10. Projekti elluviimisega otseselt seotud töötajate personalikulud (VTA)</t>
  </si>
  <si>
    <t>11. Kaudsed kulud arvestatuna 15% abikõlblikest otsestest personalikuludest (VTA)</t>
  </si>
  <si>
    <t xml:space="preserve">12. Toote, teenuse või protsessi arendamisega seotud nõustamisteenuste kulu (GE artikkel 18 -  nõustamiseks antav abi) </t>
  </si>
  <si>
    <r>
      <t xml:space="preserve">       </t>
    </r>
    <r>
      <rPr>
        <sz val="11"/>
        <color theme="1"/>
        <rFont val="Calibri"/>
        <family val="2"/>
        <charset val="186"/>
        <scheme val="minor"/>
      </rPr>
      <t xml:space="preserve">  Väliskonsultantide osutatud nõustamisteenuste kulu</t>
    </r>
  </si>
  <si>
    <t>13. Toote või teenuse messil või näitusel tutvustamise kulu (GE artikkel 19 -  VKEdele messidel osalemiseks antava abi)</t>
  </si>
  <si>
    <t xml:space="preserve">         Mis tahes messil või näitusel tekkinud kulu seoses väljapanekukoha üürimise, ülesseadmise ja haldamisega </t>
  </si>
  <si>
    <t>14. Toote- ja teenusearendamine (GE artikkel 25 - teadus- ja arendusprojektidele antav abi) TOOTEARENDUS</t>
  </si>
  <si>
    <r>
      <t xml:space="preserve">          </t>
    </r>
    <r>
      <rPr>
        <sz val="11"/>
        <color theme="1"/>
        <rFont val="Calibri"/>
        <family val="2"/>
        <charset val="186"/>
        <scheme val="minor"/>
      </rPr>
      <t xml:space="preserve">Projekti elluviimisega otseselt seotud töötajate personalikulud </t>
    </r>
  </si>
  <si>
    <t xml:space="preserve">          Vahendite ja seadmete kulud sel määral ja sellise ajavahemiku jooksul, mil neid kasutatakse projekti jaoks </t>
  </si>
  <si>
    <t xml:space="preserve">          Turutingimustel välisallikast ostetud või litsentsitud lepinguliste teadusuuringute, teadmiste ja patentide kulud</t>
  </si>
  <si>
    <t xml:space="preserve">          Projekti jaoks kasutatud nõustamisteenuste ja muude sarnaste teenuste kulud</t>
  </si>
  <si>
    <t xml:space="preserve">          Täiendavad üldkulud ja muud tegevuskulud, sealhulgas materjali, varustuse ja samalaadsete toodete kulud, mis on kantud otseselt projekti tõttu</t>
  </si>
  <si>
    <t>Toote- ja teenusearendamine (GE artikkel 25 - teadus- ja arendusprojektidele antav abi) TOOTEARENDUS</t>
  </si>
  <si>
    <t xml:space="preserve"> Projekti elluviimisega otseselt seotud töötajate personalikulud </t>
  </si>
  <si>
    <t xml:space="preserve"> Vahendite ja seadmete kulud sel määral ja sellise ajavahemiku jooksul, mil neid kasutatakse projekti jaoks </t>
  </si>
  <si>
    <t xml:space="preserve"> Turutingimustel välisallikast ostetud või litsentsitud lepinguliste teadusuuringute, teadmiste ja patentide kulud</t>
  </si>
  <si>
    <t xml:space="preserve"> Projekti jaoks kasutatud nõustamisteenuste ja muude sarnaste teenuste kulud</t>
  </si>
  <si>
    <t xml:space="preserve"> Täiendavad üldkulud ja muud tegevuskulud, sealhulgas materjali, varustuse ja samalaadsete toodete kulud, mis on kantud otseselt projekti tõttu</t>
  </si>
  <si>
    <t>Toote- ja teenusearendamine (GE artikkel 25 - teadus- ja arendusprojektidele antav abi) RAKENDUSUURINGUD</t>
  </si>
  <si>
    <t>Toote- ja teenusearendamine (GE artikkel 25 - teadus- ja arendusprojektidele antav abi) TEOSTATAVUSUURINGUD</t>
  </si>
  <si>
    <t xml:space="preserve">          Teostatavusuuringut läbiviivate töötajate personalikulud </t>
  </si>
  <si>
    <t xml:space="preserve">          Teostatavusuuringu või selle osa teenusena sisse ostmise kulud</t>
  </si>
  <si>
    <t>15. Toote- ja teenusearendamine ning  innovatsiooni nõuandeteenuste ja tugiteenuste kulud (GE artikkel 28 - VKEdele antava innovatsiooniabi)</t>
  </si>
  <si>
    <t xml:space="preserve">          Patentide ja muude immateriaalsete varade omandamise, valideerimise ja kaitsmise kulud</t>
  </si>
  <si>
    <t xml:space="preserve">          Teadus- ja arendustegevuse või innovatsiooniga tegelevate kõrge kvalifikatsiooniga töötajate kulud toetuse saaja poolt loodud uuel töökohal </t>
  </si>
  <si>
    <t xml:space="preserve">          Innovatsiooni nõuandeteenuste ja tugiteenuste kulud</t>
  </si>
  <si>
    <t>16. Organisatsiooni ja protsesside arendamine ja rakendamine (GE artikkel 29 - protsessi- ja organisatsiooniinnovatsiooniks antava abi)</t>
  </si>
  <si>
    <t xml:space="preserve">          Projekti elluviimisega otseselt seotud töötajate personalikulud </t>
  </si>
  <si>
    <t xml:space="preserve">          Vahendite, seadmete, hoonete ja maa kulud sel määral ja sellise ajavahemiku jooksul, mil neid kasutatakse projekti jaoks</t>
  </si>
  <si>
    <t xml:space="preserve">          Lepingulise teadustegevuse, välistest allikatest turutingimustel ostetud või litsentseeritud teadmiste ja patentide kulud, täiendavad üldkulud ja muud tegevuskulud, sealhulgas materjali, varustuse ja samalaadsete toodete kulud, mis on kantud otseselt projekti tõttu</t>
  </si>
  <si>
    <t>17. Koolitusabi: Personali arendustegevused (GE artikkel 31 - koolitusabi)</t>
  </si>
  <si>
    <t xml:space="preserve">         Koolitajate tööjõukulud tundide eest, mille jooksul nad koolitusel osalevad</t>
  </si>
  <si>
    <t xml:space="preserve">         Koolitajate ja koolitatavate tegevuskulud, mis on otseselt seotud koolitusprojektiga (nt reisikulud, majutuskulud, projektiga otseselt seotud materjalide ja tarvikute kulud, töövahendite ja seadmete amortisatsiooni kulud selles ulatuses, milles neid kasutatakse üksnes projekti jaoks)</t>
  </si>
  <si>
    <t xml:space="preserve">        Koolitusprojektiga seotud nõustamisteenuste kulud, koolitatavate tööjõukulud ja kaudsed üldkulud (halduskulud, üür, muud üldkulud) tundide eest, mille jooksul koolitatavad koolitusel osalevad;</t>
  </si>
  <si>
    <t>Loomeettevõtjate arenguplaani elluviimise toetuse "Arenguplaani tegevuskava ja eelarve" vorm - versioon 3</t>
  </si>
  <si>
    <r>
      <t>Kirjeldada meeskonda, inimeste ülesandeid (</t>
    </r>
    <r>
      <rPr>
        <sz val="11"/>
        <color rgb="FFFF0000"/>
        <rFont val="Calibri"/>
        <family val="2"/>
        <charset val="186"/>
        <scheme val="minor"/>
      </rPr>
      <t>sh kas käib projekti raames ka lähetuses</t>
    </r>
    <r>
      <rPr>
        <sz val="11"/>
        <color theme="1"/>
        <rFont val="Calibri"/>
        <family val="2"/>
        <charset val="186"/>
        <scheme val="minor"/>
      </rPr>
      <t xml:space="preserve">) ja lühidalt nende kompetentse ja kogemusi ning kuidas nende oskused ja teadmised ekspordile suunatud projekti eesmärgi saavutamist toetavad. Esitage andmed tabelina. Vajadusel lisage täiendavaid ridu. </t>
    </r>
  </si>
  <si>
    <t>*Projekti kulud tuleb planeerida kulutõhusalt. "Tegevuskava ja eelarve" lehelt peab selguma millist tegevust, millises mahus ja hinnas ning kellelt eeldatavalt plaanitakse osta. NB! Kuludokumendi abikõlblik summa on minimaalselt 50 eurot.</t>
  </si>
  <si>
    <t>NB! Kui  ostetava teenuse maksumus on 100 000 või rohkem eurot tuleb läbi viia ostumenetlus riigihangete registris.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</si>
</sst>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6" x14ac:knownFonts="1">
    <font>
      <sz val="11"/>
      <color theme="1"/>
      <name val="Calibri"/>
      <family val="2"/>
      <charset val="186"/>
      <scheme val="minor"/>
    </font>
    <font>
      <sz val="11"/>
      <color theme="1"/>
      <name val="Calibri"/>
      <family val="2"/>
      <charset val="186"/>
      <scheme val="minor"/>
    </font>
    <font>
      <sz val="11"/>
      <name val="Calibri"/>
      <family val="2"/>
      <charset val="186"/>
      <scheme val="minor"/>
    </font>
    <font>
      <b/>
      <sz val="11"/>
      <color theme="1"/>
      <name val="Calibri"/>
      <family val="2"/>
      <charset val="186"/>
      <scheme val="minor"/>
    </font>
    <font>
      <b/>
      <sz val="11"/>
      <name val="Calibri"/>
      <family val="2"/>
      <charset val="186"/>
      <scheme val="minor"/>
    </font>
    <font>
      <b/>
      <sz val="9.5"/>
      <color theme="1" tint="0.499984740745262"/>
      <name val="Calibri"/>
      <family val="2"/>
      <scheme val="minor"/>
    </font>
    <font>
      <sz val="11"/>
      <color rgb="FFFF0000"/>
      <name val="Calibri"/>
      <family val="2"/>
      <charset val="186"/>
      <scheme val="minor"/>
    </font>
    <font>
      <sz val="11"/>
      <color theme="2" tint="-9.9978637043366805E-2"/>
      <name val="Calibri"/>
      <family val="2"/>
      <charset val="186"/>
      <scheme val="minor"/>
    </font>
    <font>
      <i/>
      <sz val="11"/>
      <color theme="1"/>
      <name val="Calibri"/>
      <family val="2"/>
      <charset val="186"/>
      <scheme val="minor"/>
    </font>
    <font>
      <b/>
      <sz val="11"/>
      <color rgb="FFFF0000"/>
      <name val="Calibri"/>
      <family val="2"/>
      <charset val="186"/>
      <scheme val="minor"/>
    </font>
    <font>
      <b/>
      <sz val="11"/>
      <color theme="8"/>
      <name val="Calibri"/>
      <family val="2"/>
      <charset val="186"/>
      <scheme val="minor"/>
    </font>
    <font>
      <b/>
      <i/>
      <sz val="11"/>
      <color theme="1"/>
      <name val="Calibri"/>
      <family val="2"/>
      <charset val="186"/>
      <scheme val="minor"/>
    </font>
    <font>
      <sz val="11"/>
      <color theme="2"/>
      <name val="Calibri"/>
      <family val="2"/>
      <charset val="186"/>
      <scheme val="minor"/>
    </font>
    <font>
      <u/>
      <sz val="11"/>
      <color theme="10"/>
      <name val="Calibri"/>
      <family val="2"/>
      <charset val="186"/>
      <scheme val="minor"/>
    </font>
    <font>
      <b/>
      <sz val="9"/>
      <color indexed="81"/>
      <name val="Segoe UI"/>
      <family val="2"/>
      <charset val="186"/>
    </font>
    <font>
      <sz val="9"/>
      <color indexed="81"/>
      <name val="Segoe UI"/>
      <family val="2"/>
      <charset val="186"/>
    </font>
    <font>
      <b/>
      <sz val="10"/>
      <name val="Arial"/>
      <family val="2"/>
      <charset val="186"/>
    </font>
    <font>
      <b/>
      <i/>
      <sz val="10"/>
      <color indexed="8"/>
      <name val="Arial"/>
      <family val="2"/>
      <charset val="186"/>
    </font>
    <font>
      <b/>
      <sz val="11"/>
      <name val="Calibri"/>
      <family val="2"/>
      <charset val="186"/>
    </font>
    <font>
      <sz val="10"/>
      <name val="Arial"/>
      <family val="2"/>
      <charset val="186"/>
    </font>
    <font>
      <sz val="9"/>
      <color theme="1"/>
      <name val="Calibri"/>
      <family val="2"/>
      <charset val="186"/>
      <scheme val="minor"/>
    </font>
    <font>
      <sz val="9"/>
      <name val="Calibri"/>
      <family val="2"/>
      <charset val="186"/>
    </font>
    <font>
      <sz val="9"/>
      <name val="Arial"/>
      <family val="2"/>
      <charset val="186"/>
    </font>
    <font>
      <sz val="9"/>
      <name val="Calibri"/>
      <family val="2"/>
      <charset val="186"/>
      <scheme val="minor"/>
    </font>
    <font>
      <sz val="11"/>
      <color rgb="FF4472C4"/>
      <name val="Calibri"/>
      <family val="2"/>
      <charset val="186"/>
      <scheme val="minor"/>
    </font>
    <font>
      <sz val="11"/>
      <color theme="5" tint="-0.249977111117893"/>
      <name val="Calibri"/>
      <family val="2"/>
      <charset val="186"/>
      <scheme val="minor"/>
    </font>
  </fonts>
  <fills count="9">
    <fill>
      <patternFill patternType="none"/>
    </fill>
    <fill>
      <patternFill patternType="gray125"/>
    </fill>
    <fill>
      <patternFill patternType="solid">
        <fgColor indexed="9"/>
        <bgColor indexed="26"/>
      </patternFill>
    </fill>
    <fill>
      <patternFill patternType="solid">
        <fgColor rgb="FFCCFFCC"/>
        <bgColor indexed="64"/>
      </patternFill>
    </fill>
    <fill>
      <patternFill patternType="solid">
        <fgColor theme="7" tint="0.59999389629810485"/>
        <bgColor indexed="64"/>
      </patternFill>
    </fill>
    <fill>
      <patternFill patternType="solid">
        <fgColor rgb="FFFFFF00"/>
        <bgColor indexed="64"/>
      </patternFill>
    </fill>
    <fill>
      <patternFill patternType="lightUp"/>
    </fill>
    <fill>
      <patternFill patternType="solid">
        <fgColor rgb="FFFFC000"/>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auto="1"/>
      </left>
      <right style="thin">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applyFill="0" applyBorder="0" applyProtection="0">
      <alignment horizontal="center"/>
    </xf>
    <xf numFmtId="9" fontId="1" fillId="0" borderId="0" applyFont="0" applyFill="0" applyBorder="0" applyAlignment="0" applyProtection="0"/>
    <xf numFmtId="0" fontId="13" fillId="0" borderId="0" applyNumberFormat="0" applyFill="0" applyBorder="0" applyAlignment="0" applyProtection="0"/>
  </cellStyleXfs>
  <cellXfs count="131">
    <xf numFmtId="0" fontId="0" fillId="0" borderId="0" xfId="0"/>
    <xf numFmtId="0" fontId="0" fillId="0" borderId="1" xfId="0" applyBorder="1" applyAlignment="1">
      <alignment vertical="center" wrapText="1"/>
    </xf>
    <xf numFmtId="165" fontId="2" fillId="0" borderId="1" xfId="1" applyNumberFormat="1" applyFont="1" applyBorder="1" applyAlignment="1">
      <alignment horizontal="center" vertical="center"/>
    </xf>
    <xf numFmtId="0" fontId="0" fillId="0" borderId="1" xfId="0" applyBorder="1" applyAlignment="1">
      <alignment vertical="center"/>
    </xf>
    <xf numFmtId="14" fontId="2" fillId="0" borderId="1" xfId="0" applyNumberFormat="1" applyFont="1" applyBorder="1" applyAlignment="1">
      <alignment horizontal="right" vertical="center" wrapText="1"/>
    </xf>
    <xf numFmtId="0" fontId="0" fillId="0" borderId="1" xfId="0" applyBorder="1" applyAlignment="1">
      <alignment wrapText="1"/>
    </xf>
    <xf numFmtId="165" fontId="2" fillId="0" borderId="1" xfId="1" applyNumberFormat="1" applyFont="1" applyFill="1" applyBorder="1" applyAlignment="1">
      <alignment horizontal="center" vertical="center"/>
    </xf>
    <xf numFmtId="0" fontId="0" fillId="0" borderId="0" xfId="0" applyAlignment="1">
      <alignment wrapText="1"/>
    </xf>
    <xf numFmtId="14" fontId="0" fillId="0" borderId="1" xfId="0" applyNumberFormat="1" applyBorder="1" applyAlignment="1">
      <alignment horizontal="right" vertical="center" wrapText="1"/>
    </xf>
    <xf numFmtId="0" fontId="0" fillId="0" borderId="1" xfId="0" applyBorder="1"/>
    <xf numFmtId="0" fontId="3" fillId="3" borderId="1" xfId="0" applyFont="1" applyFill="1" applyBorder="1"/>
    <xf numFmtId="0" fontId="3" fillId="0" borderId="1" xfId="0" applyFont="1" applyBorder="1"/>
    <xf numFmtId="0" fontId="4"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wrapText="1"/>
    </xf>
    <xf numFmtId="165" fontId="2" fillId="2" borderId="2" xfId="1" applyNumberFormat="1" applyFont="1" applyFill="1" applyBorder="1" applyAlignment="1" applyProtection="1">
      <alignment horizontal="left"/>
      <protection hidden="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165" fontId="4" fillId="0" borderId="0" xfId="1" applyNumberFormat="1" applyFont="1" applyBorder="1" applyAlignment="1">
      <alignment horizontal="center"/>
    </xf>
    <xf numFmtId="0" fontId="0" fillId="0" borderId="1" xfId="0" applyBorder="1" applyAlignment="1">
      <alignment horizontal="center" vertical="center" wrapText="1"/>
    </xf>
    <xf numFmtId="0" fontId="3" fillId="4" borderId="1" xfId="0" applyFont="1" applyFill="1" applyBorder="1" applyAlignment="1">
      <alignment horizontal="center" vertical="center" wrapText="1"/>
    </xf>
    <xf numFmtId="9" fontId="7" fillId="0" borderId="0" xfId="0" applyNumberFormat="1" applyFont="1" applyAlignment="1">
      <alignment wrapText="1"/>
    </xf>
    <xf numFmtId="0" fontId="0" fillId="4" borderId="0" xfId="0" applyFill="1" applyAlignment="1">
      <alignment horizontal="center" wrapText="1"/>
    </xf>
    <xf numFmtId="0" fontId="3" fillId="0" borderId="0" xfId="0" applyFont="1" applyAlignment="1">
      <alignment horizontal="right"/>
    </xf>
    <xf numFmtId="0" fontId="0" fillId="0" borderId="0" xfId="0" applyAlignment="1">
      <alignment horizontal="right"/>
    </xf>
    <xf numFmtId="0" fontId="3" fillId="3" borderId="1" xfId="0" applyFont="1" applyFill="1" applyBorder="1" applyAlignment="1">
      <alignment horizontal="center" vertical="center"/>
    </xf>
    <xf numFmtId="0" fontId="0" fillId="0" borderId="1" xfId="0" applyBorder="1" applyAlignment="1">
      <alignment horizontal="left" vertical="center"/>
    </xf>
    <xf numFmtId="0" fontId="0" fillId="6" borderId="1" xfId="0" applyFill="1" applyBorder="1" applyAlignment="1">
      <alignment horizontal="center" vertical="center"/>
    </xf>
    <xf numFmtId="165" fontId="2" fillId="6" borderId="1" xfId="1" applyNumberFormat="1" applyFont="1" applyFill="1" applyBorder="1" applyAlignment="1">
      <alignment horizontal="center" vertical="center"/>
    </xf>
    <xf numFmtId="0" fontId="0" fillId="6" borderId="1" xfId="0" applyFill="1" applyBorder="1" applyAlignment="1">
      <alignment horizontal="center" vertical="center" wrapText="1"/>
    </xf>
    <xf numFmtId="0" fontId="0" fillId="6" borderId="1" xfId="0" applyFill="1" applyBorder="1" applyAlignment="1">
      <alignment vertical="center" wrapText="1"/>
    </xf>
    <xf numFmtId="14" fontId="0" fillId="6" borderId="1" xfId="0" applyNumberFormat="1" applyFill="1" applyBorder="1" applyAlignment="1">
      <alignment horizontal="right" vertical="center" wrapText="1"/>
    </xf>
    <xf numFmtId="0" fontId="0" fillId="5" borderId="1" xfId="0" applyFill="1" applyBorder="1" applyAlignment="1">
      <alignment wrapText="1"/>
    </xf>
    <xf numFmtId="165" fontId="0" fillId="0" borderId="0" xfId="0" applyNumberFormat="1"/>
    <xf numFmtId="164" fontId="0" fillId="0" borderId="0" xfId="0" applyNumberFormat="1"/>
    <xf numFmtId="164" fontId="4" fillId="0" borderId="0" xfId="1" applyFont="1" applyFill="1" applyBorder="1" applyAlignment="1">
      <alignment horizontal="center" vertical="center"/>
    </xf>
    <xf numFmtId="164" fontId="10" fillId="0" borderId="0" xfId="1" applyFont="1" applyFill="1" applyBorder="1" applyAlignment="1">
      <alignment horizontal="center" vertical="center"/>
    </xf>
    <xf numFmtId="0" fontId="3" fillId="0" borderId="0" xfId="0" applyFont="1" applyAlignment="1">
      <alignment horizontal="right" wrapText="1"/>
    </xf>
    <xf numFmtId="164" fontId="6" fillId="0" borderId="1" xfId="0" applyNumberFormat="1" applyFont="1" applyBorder="1"/>
    <xf numFmtId="0" fontId="8" fillId="0" borderId="0" xfId="0" applyFont="1"/>
    <xf numFmtId="0" fontId="0" fillId="0" borderId="5" xfId="0" applyBorder="1"/>
    <xf numFmtId="0" fontId="3" fillId="0" borderId="4" xfId="0" applyFont="1" applyBorder="1" applyAlignment="1">
      <alignment horizontal="right"/>
    </xf>
    <xf numFmtId="164" fontId="4" fillId="0" borderId="4" xfId="1" applyFont="1" applyBorder="1" applyAlignment="1">
      <alignment horizontal="center"/>
    </xf>
    <xf numFmtId="0" fontId="0" fillId="0" borderId="5" xfId="0" applyBorder="1" applyAlignment="1">
      <alignment wrapText="1"/>
    </xf>
    <xf numFmtId="164" fontId="6" fillId="0" borderId="5" xfId="0" applyNumberFormat="1" applyFont="1" applyBorder="1"/>
    <xf numFmtId="164" fontId="0" fillId="0" borderId="5" xfId="0" applyNumberFormat="1" applyBorder="1"/>
    <xf numFmtId="164" fontId="0" fillId="3" borderId="6" xfId="0" applyNumberFormat="1" applyFill="1" applyBorder="1"/>
    <xf numFmtId="164" fontId="0" fillId="3" borderId="7" xfId="0" applyNumberFormat="1" applyFill="1" applyBorder="1" applyAlignment="1">
      <alignment horizontal="right"/>
    </xf>
    <xf numFmtId="164" fontId="4" fillId="7" borderId="8" xfId="1" applyFont="1" applyFill="1" applyBorder="1" applyAlignment="1">
      <alignment horizontal="center" vertical="center"/>
    </xf>
    <xf numFmtId="0" fontId="12" fillId="0" borderId="3" xfId="0" applyFont="1" applyBorder="1"/>
    <xf numFmtId="0" fontId="12" fillId="0" borderId="3" xfId="0" applyFont="1" applyBorder="1" applyAlignment="1">
      <alignment wrapText="1"/>
    </xf>
    <xf numFmtId="0" fontId="12" fillId="0" borderId="4" xfId="0" applyFont="1" applyBorder="1" applyAlignment="1">
      <alignment wrapText="1"/>
    </xf>
    <xf numFmtId="0" fontId="6" fillId="0" borderId="9" xfId="0" applyFont="1" applyBorder="1" applyAlignment="1">
      <alignment vertical="center" wrapText="1"/>
    </xf>
    <xf numFmtId="0" fontId="6" fillId="0" borderId="0" xfId="0" applyFont="1" applyAlignment="1">
      <alignment vertical="center" wrapText="1"/>
    </xf>
    <xf numFmtId="0" fontId="0" fillId="0" borderId="1" xfId="0" applyBorder="1" applyAlignment="1">
      <alignment horizontal="center"/>
    </xf>
    <xf numFmtId="0" fontId="0" fillId="0" borderId="1" xfId="0" applyBorder="1" applyAlignment="1">
      <alignment horizontal="left" indent="3"/>
    </xf>
    <xf numFmtId="0" fontId="3" fillId="0" borderId="1" xfId="0" applyFont="1" applyBorder="1" applyAlignment="1">
      <alignment horizontal="left"/>
    </xf>
    <xf numFmtId="0" fontId="0" fillId="0" borderId="1" xfId="0" applyBorder="1" applyAlignment="1">
      <alignment horizontal="left" wrapText="1" indent="3"/>
    </xf>
    <xf numFmtId="0" fontId="3" fillId="0" borderId="1" xfId="0" applyFont="1" applyBorder="1" applyAlignment="1">
      <alignment horizontal="center"/>
    </xf>
    <xf numFmtId="4" fontId="0" fillId="0" borderId="4" xfId="0" applyNumberFormat="1" applyBorder="1" applyAlignment="1" applyProtection="1">
      <alignment horizontal="center" vertical="center" wrapText="1"/>
      <protection locked="0"/>
    </xf>
    <xf numFmtId="4" fontId="0" fillId="0" borderId="1" xfId="0" applyNumberFormat="1" applyBorder="1" applyAlignment="1">
      <alignment horizontal="center"/>
    </xf>
    <xf numFmtId="9" fontId="0" fillId="0" borderId="1" xfId="3" applyFont="1" applyBorder="1" applyAlignment="1">
      <alignment horizontal="center"/>
    </xf>
    <xf numFmtId="164" fontId="4" fillId="0" borderId="0" xfId="1" applyFont="1" applyBorder="1" applyAlignment="1">
      <alignment horizontal="center"/>
    </xf>
    <xf numFmtId="0" fontId="9" fillId="0" borderId="0" xfId="0" applyFont="1" applyAlignment="1">
      <alignment horizontal="right"/>
    </xf>
    <xf numFmtId="0" fontId="16" fillId="5" borderId="1" xfId="0" applyFont="1" applyFill="1" applyBorder="1" applyAlignment="1" applyProtection="1">
      <alignment horizontal="left" vertical="center" wrapText="1"/>
      <protection locked="0"/>
    </xf>
    <xf numFmtId="0" fontId="0" fillId="0" borderId="16" xfId="0" applyBorder="1"/>
    <xf numFmtId="0" fontId="0" fillId="0" borderId="13" xfId="0" applyBorder="1"/>
    <xf numFmtId="164" fontId="2" fillId="0" borderId="14" xfId="0" applyNumberFormat="1" applyFont="1" applyBorder="1"/>
    <xf numFmtId="0" fontId="0" fillId="0" borderId="17" xfId="0" applyBorder="1"/>
    <xf numFmtId="0" fontId="0" fillId="8" borderId="15" xfId="0" applyFill="1" applyBorder="1" applyAlignment="1">
      <alignment wrapText="1"/>
    </xf>
    <xf numFmtId="164" fontId="2" fillId="8" borderId="14" xfId="0" applyNumberFormat="1" applyFont="1" applyFill="1" applyBorder="1"/>
    <xf numFmtId="0" fontId="9" fillId="0" borderId="0" xfId="0" applyFont="1" applyAlignment="1">
      <alignment wrapText="1"/>
    </xf>
    <xf numFmtId="164" fontId="2" fillId="0" borderId="18" xfId="0" applyNumberFormat="1" applyFont="1" applyBorder="1"/>
    <xf numFmtId="0" fontId="9" fillId="0" borderId="5" xfId="0" applyFont="1" applyBorder="1" applyAlignment="1">
      <alignment wrapText="1"/>
    </xf>
    <xf numFmtId="0" fontId="9" fillId="0" borderId="4" xfId="0" applyFont="1" applyBorder="1" applyAlignment="1">
      <alignment wrapText="1"/>
    </xf>
    <xf numFmtId="0" fontId="0" fillId="0" borderId="15" xfId="0" applyBorder="1" applyAlignment="1">
      <alignment wrapText="1"/>
    </xf>
    <xf numFmtId="164" fontId="3" fillId="3" borderId="17" xfId="0" applyNumberFormat="1" applyFont="1" applyFill="1" applyBorder="1" applyAlignment="1">
      <alignment horizontal="right"/>
    </xf>
    <xf numFmtId="0" fontId="0" fillId="0" borderId="0" xfId="0" applyAlignment="1">
      <alignment horizontal="right" wrapText="1"/>
    </xf>
    <xf numFmtId="4" fontId="16" fillId="8" borderId="4" xfId="0" applyNumberFormat="1" applyFont="1" applyFill="1" applyBorder="1" applyAlignment="1">
      <alignment horizontal="right" vertical="center" wrapText="1"/>
    </xf>
    <xf numFmtId="10" fontId="0" fillId="8" borderId="0" xfId="3" applyNumberFormat="1" applyFont="1" applyFill="1" applyAlignment="1">
      <alignment wrapText="1"/>
    </xf>
    <xf numFmtId="0" fontId="0" fillId="8" borderId="0" xfId="0" applyFill="1" applyAlignment="1">
      <alignment wrapText="1"/>
    </xf>
    <xf numFmtId="4" fontId="16" fillId="0" borderId="0" xfId="0" applyNumberFormat="1" applyFont="1" applyAlignment="1">
      <alignment horizontal="right" vertical="center" wrapText="1"/>
    </xf>
    <xf numFmtId="10" fontId="0" fillId="0" borderId="0" xfId="3" applyNumberFormat="1" applyFont="1" applyFill="1" applyAlignment="1">
      <alignment wrapText="1"/>
    </xf>
    <xf numFmtId="165" fontId="17" fillId="5" borderId="1" xfId="0" applyNumberFormat="1" applyFont="1" applyFill="1" applyBorder="1" applyAlignment="1" applyProtection="1">
      <alignment vertical="center" wrapText="1"/>
      <protection locked="0"/>
    </xf>
    <xf numFmtId="0" fontId="18" fillId="0" borderId="0" xfId="0" applyFont="1" applyAlignment="1">
      <alignment horizontal="justify" vertical="center"/>
    </xf>
    <xf numFmtId="0" fontId="19" fillId="0" borderId="0" xfId="0" applyFont="1" applyProtection="1">
      <protection locked="0"/>
    </xf>
    <xf numFmtId="0" fontId="20" fillId="0" borderId="0" xfId="0" applyFont="1"/>
    <xf numFmtId="0" fontId="21" fillId="0" borderId="0" xfId="0" applyFont="1" applyAlignment="1">
      <alignment vertical="center" wrapText="1"/>
    </xf>
    <xf numFmtId="0" fontId="20" fillId="0" borderId="0" xfId="0" applyFont="1" applyAlignment="1">
      <alignment wrapText="1"/>
    </xf>
    <xf numFmtId="0" fontId="22" fillId="0" borderId="0" xfId="0" applyFont="1" applyProtection="1">
      <protection locked="0"/>
    </xf>
    <xf numFmtId="0" fontId="23" fillId="0" borderId="0" xfId="0" applyFont="1" applyAlignment="1">
      <alignment vertical="center" wrapText="1"/>
    </xf>
    <xf numFmtId="0" fontId="13" fillId="0" borderId="0" xfId="4" applyAlignment="1">
      <alignment vertical="center" wrapText="1"/>
    </xf>
    <xf numFmtId="0" fontId="0" fillId="5" borderId="0" xfId="0" applyFill="1"/>
    <xf numFmtId="0" fontId="4" fillId="0" borderId="1" xfId="0" applyFont="1" applyBorder="1"/>
    <xf numFmtId="0" fontId="2" fillId="0" borderId="1" xfId="0" applyFont="1" applyBorder="1" applyAlignment="1">
      <alignment horizontal="left" indent="3"/>
    </xf>
    <xf numFmtId="0" fontId="3" fillId="0" borderId="5" xfId="0" applyFont="1" applyBorder="1" applyAlignment="1">
      <alignment horizontal="left"/>
    </xf>
    <xf numFmtId="0" fontId="0" fillId="0" borderId="5" xfId="0" applyBorder="1" applyAlignment="1">
      <alignment horizontal="left" wrapText="1"/>
    </xf>
    <xf numFmtId="0" fontId="0" fillId="0" borderId="1" xfId="0" applyBorder="1" applyAlignment="1">
      <alignment horizontal="left" wrapText="1"/>
    </xf>
    <xf numFmtId="0" fontId="3" fillId="0" borderId="1" xfId="0" applyFont="1" applyBorder="1" applyAlignment="1">
      <alignment horizontal="left" wrapText="1"/>
    </xf>
    <xf numFmtId="0" fontId="3" fillId="0" borderId="5" xfId="0" applyFont="1" applyBorder="1" applyAlignment="1">
      <alignment horizontal="left" wrapText="1"/>
    </xf>
    <xf numFmtId="0" fontId="0" fillId="0" borderId="1" xfId="0" applyBorder="1" applyAlignment="1">
      <alignment horizontal="left"/>
    </xf>
    <xf numFmtId="0" fontId="3" fillId="0" borderId="1" xfId="0" applyFont="1" applyBorder="1" applyAlignment="1">
      <alignment wrapText="1"/>
    </xf>
    <xf numFmtId="0" fontId="0" fillId="0" borderId="4" xfId="0" applyBorder="1" applyAlignment="1">
      <alignment vertical="center" wrapText="1"/>
    </xf>
    <xf numFmtId="0" fontId="0" fillId="0" borderId="0" xfId="0" applyAlignment="1">
      <alignment vertical="center" wrapText="1"/>
    </xf>
    <xf numFmtId="0" fontId="3" fillId="0" borderId="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7" xfId="0" applyFont="1" applyBorder="1" applyAlignment="1">
      <alignment horizontal="center" vertical="center" wrapText="1"/>
    </xf>
    <xf numFmtId="0" fontId="3" fillId="3" borderId="1" xfId="0" applyFont="1" applyFill="1" applyBorder="1" applyAlignment="1">
      <alignment wrapText="1"/>
    </xf>
    <xf numFmtId="0" fontId="25" fillId="0" borderId="1" xfId="0" applyFont="1" applyBorder="1"/>
    <xf numFmtId="3" fontId="25" fillId="0" borderId="1" xfId="0" applyNumberFormat="1" applyFont="1" applyBorder="1"/>
    <xf numFmtId="9" fontId="25" fillId="0" borderId="1" xfId="3" applyFont="1" applyBorder="1"/>
    <xf numFmtId="3" fontId="0" fillId="0" borderId="1" xfId="0" applyNumberFormat="1" applyBorder="1"/>
    <xf numFmtId="9" fontId="0" fillId="0" borderId="1" xfId="3" applyFont="1" applyBorder="1"/>
    <xf numFmtId="3" fontId="3" fillId="0" borderId="0" xfId="0" applyNumberFormat="1" applyFont="1"/>
    <xf numFmtId="0" fontId="8" fillId="0" borderId="0" xfId="0" applyFont="1" applyAlignment="1">
      <alignment wrapText="1"/>
    </xf>
    <xf numFmtId="0" fontId="21" fillId="0" borderId="0" xfId="0" applyFont="1" applyAlignment="1">
      <alignment vertical="center" wrapText="1"/>
    </xf>
    <xf numFmtId="0" fontId="20" fillId="0" borderId="0" xfId="0" applyFont="1" applyAlignment="1">
      <alignment wrapText="1"/>
    </xf>
    <xf numFmtId="0" fontId="23" fillId="0" borderId="0" xfId="0" applyFont="1" applyAlignment="1">
      <alignment horizontal="left" vertical="center" wrapText="1"/>
    </xf>
    <xf numFmtId="0" fontId="13" fillId="0" borderId="0" xfId="4" applyAlignment="1">
      <alignment horizontal="left" vertical="center" wrapText="1"/>
    </xf>
    <xf numFmtId="0" fontId="3" fillId="3" borderId="1" xfId="0" applyFont="1" applyFill="1" applyBorder="1" applyAlignment="1">
      <alignment horizontal="center" vertical="center"/>
    </xf>
    <xf numFmtId="0" fontId="3" fillId="0" borderId="2" xfId="0" applyFont="1" applyBorder="1" applyAlignment="1">
      <alignment wrapText="1"/>
    </xf>
    <xf numFmtId="0" fontId="0" fillId="0" borderId="2" xfId="0" applyBorder="1" applyAlignment="1">
      <alignment wrapText="1"/>
    </xf>
    <xf numFmtId="0" fontId="3" fillId="0" borderId="10"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0" fillId="0" borderId="19" xfId="0" applyBorder="1" applyAlignment="1">
      <alignment horizontal="justify" vertical="center" wrapText="1"/>
    </xf>
    <xf numFmtId="0" fontId="0" fillId="0" borderId="0" xfId="0" applyAlignment="1">
      <alignment horizontal="justify" vertical="center" wrapText="1"/>
    </xf>
    <xf numFmtId="0" fontId="24" fillId="0" borderId="0" xfId="0" applyFont="1" applyAlignment="1">
      <alignment vertical="center" wrapText="1"/>
    </xf>
  </cellXfs>
  <cellStyles count="5">
    <cellStyle name="Comma" xfId="1" builtinId="3"/>
    <cellStyle name="Hyperlink" xfId="4" builtinId="8"/>
    <cellStyle name="Normal" xfId="0" builtinId="0"/>
    <cellStyle name="Per cent" xfId="3" builtinId="5"/>
    <cellStyle name="Project Headers" xfId="2" xr:uid="{00000000-0005-0000-0000-000004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3</xdr:col>
      <xdr:colOff>651661</xdr:colOff>
      <xdr:row>4</xdr:row>
      <xdr:rowOff>85177</xdr:rowOff>
    </xdr:to>
    <xdr:pic>
      <xdr:nvPicPr>
        <xdr:cNvPr id="3" name="Picture 2">
          <a:extLst>
            <a:ext uri="{FF2B5EF4-FFF2-40B4-BE49-F238E27FC236}">
              <a16:creationId xmlns:a16="http://schemas.microsoft.com/office/drawing/2014/main" id="{79DB05D0-F096-DF11-0588-652607F848E2}"/>
            </a:ext>
          </a:extLst>
        </xdr:cNvPr>
        <xdr:cNvPicPr>
          <a:picLocks noChangeAspect="1"/>
        </xdr:cNvPicPr>
      </xdr:nvPicPr>
      <xdr:blipFill>
        <a:blip xmlns:r="http://schemas.openxmlformats.org/officeDocument/2006/relationships" r:embed="rId1"/>
        <a:stretch>
          <a:fillRect/>
        </a:stretch>
      </xdr:blipFill>
      <xdr:spPr>
        <a:xfrm>
          <a:off x="5372100" y="0"/>
          <a:ext cx="1737511" cy="10059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pilv.rtk.ee/s/Y4nQzsFADMXnmtf" TargetMode="External"/><Relationship Id="rId7" Type="http://schemas.openxmlformats.org/officeDocument/2006/relationships/comments" Target="../comments2.xml"/><Relationship Id="rId2" Type="http://schemas.openxmlformats.org/officeDocument/2006/relationships/hyperlink" Target="https://fin.ee/media/397/download" TargetMode="External"/><Relationship Id="rId1" Type="http://schemas.openxmlformats.org/officeDocument/2006/relationships/hyperlink" Target="../../KatrinP/AppData/Local/Microsoft/Windows/INetCache/Content.Outlook/C1Y00T9M/Tutvuge%20https:/eas.ee/wp-content/uploads/2023/03/hp_votmise-juhend_2023-1.pdf" TargetMode="External"/><Relationship Id="rId6" Type="http://schemas.openxmlformats.org/officeDocument/2006/relationships/vmlDrawing" Target="../drawings/vmlDrawing2.vml"/><Relationship Id="rId5" Type="http://schemas.openxmlformats.org/officeDocument/2006/relationships/printerSettings" Target="../printerSettings/printerSettings1.bin"/><Relationship Id="rId4" Type="http://schemas.openxmlformats.org/officeDocument/2006/relationships/hyperlink" Target="https://pilv.rtk.ee/s/Pak7ooH6zPBafbT"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16478-ADA3-432F-ACBA-5DF4673349E6}">
  <dimension ref="A1:D14"/>
  <sheetViews>
    <sheetView tabSelected="1" workbookViewId="0">
      <selection activeCell="B1" sqref="B1"/>
    </sheetView>
  </sheetViews>
  <sheetFormatPr defaultColWidth="9.140625" defaultRowHeight="15" x14ac:dyDescent="0.25"/>
  <cols>
    <col min="1" max="1" width="5.85546875" style="14" customWidth="1"/>
    <col min="2" max="2" width="70.85546875" customWidth="1"/>
    <col min="3" max="4" width="15.85546875" customWidth="1"/>
  </cols>
  <sheetData>
    <row r="1" spans="1:4" ht="30" x14ac:dyDescent="0.25">
      <c r="B1" s="117" t="s">
        <v>138</v>
      </c>
    </row>
    <row r="9" spans="1:4" x14ac:dyDescent="0.25">
      <c r="A9" s="122" t="s">
        <v>0</v>
      </c>
      <c r="B9" s="122"/>
      <c r="C9" s="122"/>
      <c r="D9" s="122"/>
    </row>
    <row r="10" spans="1:4" x14ac:dyDescent="0.25">
      <c r="A10" s="61" t="s">
        <v>1</v>
      </c>
      <c r="B10" s="11" t="s">
        <v>2</v>
      </c>
      <c r="C10" s="61">
        <v>2027</v>
      </c>
      <c r="D10" s="61">
        <f>C10+2</f>
        <v>2029</v>
      </c>
    </row>
    <row r="11" spans="1:4" x14ac:dyDescent="0.25">
      <c r="A11" s="15">
        <v>1</v>
      </c>
      <c r="B11" s="9"/>
      <c r="C11" s="62"/>
      <c r="D11" s="63"/>
    </row>
    <row r="12" spans="1:4" x14ac:dyDescent="0.25">
      <c r="A12" s="15">
        <v>2</v>
      </c>
      <c r="B12" s="9"/>
      <c r="C12" s="63"/>
      <c r="D12" s="63"/>
    </row>
    <row r="13" spans="1:4" x14ac:dyDescent="0.25">
      <c r="A13" s="15">
        <v>3</v>
      </c>
      <c r="C13" s="64"/>
      <c r="D13" s="64"/>
    </row>
    <row r="14" spans="1:4" x14ac:dyDescent="0.25">
      <c r="A14" s="57">
        <v>4</v>
      </c>
      <c r="B14" s="5"/>
      <c r="C14" s="63"/>
      <c r="D14" s="63"/>
    </row>
  </sheetData>
  <mergeCells count="1">
    <mergeCell ref="A9:D9"/>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9"/>
  <sheetViews>
    <sheetView zoomScale="80" zoomScaleNormal="80" workbookViewId="0">
      <pane ySplit="9" topLeftCell="A10" activePane="bottomLeft" state="frozen"/>
      <selection pane="bottomLeft" activeCell="B6" sqref="B6"/>
    </sheetView>
  </sheetViews>
  <sheetFormatPr defaultColWidth="9.140625" defaultRowHeight="15" x14ac:dyDescent="0.25"/>
  <cols>
    <col min="1" max="1" width="5.7109375" customWidth="1"/>
    <col min="2" max="2" width="77.7109375" customWidth="1"/>
    <col min="3" max="3" width="30.140625" customWidth="1"/>
    <col min="4" max="4" width="28.28515625" style="7" customWidth="1"/>
    <col min="5" max="5" width="46.42578125" style="7" customWidth="1"/>
    <col min="6" max="6" width="36.140625" style="7" customWidth="1"/>
    <col min="7" max="7" width="46.42578125" style="7" customWidth="1"/>
    <col min="8" max="8" width="43.28515625" customWidth="1"/>
    <col min="9" max="9" width="12.7109375" customWidth="1"/>
    <col min="10" max="10" width="15.7109375" style="7" customWidth="1"/>
  </cols>
  <sheetData>
    <row r="1" spans="1:10" x14ac:dyDescent="0.25">
      <c r="B1" s="87" t="s">
        <v>3</v>
      </c>
      <c r="F1"/>
      <c r="G1" s="88"/>
      <c r="I1" s="7"/>
    </row>
    <row r="2" spans="1:10" s="89" customFormat="1" ht="12" x14ac:dyDescent="0.2">
      <c r="B2" s="118" t="s">
        <v>4</v>
      </c>
      <c r="C2" s="119"/>
      <c r="D2" s="119"/>
      <c r="E2" s="91"/>
      <c r="G2" s="92"/>
      <c r="I2" s="91"/>
      <c r="J2" s="91"/>
    </row>
    <row r="3" spans="1:10" s="89" customFormat="1" ht="25.7" customHeight="1" x14ac:dyDescent="0.2">
      <c r="B3" s="120" t="s">
        <v>140</v>
      </c>
      <c r="C3" s="120"/>
      <c r="D3" s="120"/>
      <c r="E3" s="93"/>
      <c r="G3" s="92"/>
      <c r="I3" s="91"/>
      <c r="J3" s="91"/>
    </row>
    <row r="4" spans="1:10" s="89" customFormat="1" ht="19.350000000000001" customHeight="1" x14ac:dyDescent="0.2">
      <c r="B4" s="118" t="s">
        <v>5</v>
      </c>
      <c r="C4" s="119"/>
      <c r="D4" s="119"/>
      <c r="E4" s="91"/>
      <c r="G4" s="92"/>
      <c r="I4" s="91"/>
      <c r="J4" s="91"/>
    </row>
    <row r="5" spans="1:10" s="89" customFormat="1" ht="34.35" customHeight="1" x14ac:dyDescent="0.2">
      <c r="B5" s="90" t="s">
        <v>6</v>
      </c>
      <c r="C5" s="121" t="s">
        <v>7</v>
      </c>
      <c r="D5" s="121"/>
      <c r="E5" s="94"/>
      <c r="G5" s="92"/>
      <c r="I5" s="91"/>
      <c r="J5" s="91"/>
    </row>
    <row r="6" spans="1:10" s="89" customFormat="1" ht="32.450000000000003" customHeight="1" x14ac:dyDescent="0.2">
      <c r="B6" s="91" t="s">
        <v>141</v>
      </c>
      <c r="C6" s="121" t="s">
        <v>8</v>
      </c>
      <c r="D6" s="121"/>
      <c r="E6" s="90"/>
      <c r="G6" s="92"/>
      <c r="I6" s="91"/>
      <c r="J6" s="91"/>
    </row>
    <row r="7" spans="1:10" x14ac:dyDescent="0.25">
      <c r="C7" s="17"/>
      <c r="F7"/>
      <c r="G7"/>
      <c r="H7" s="7"/>
      <c r="J7"/>
    </row>
    <row r="8" spans="1:10" x14ac:dyDescent="0.25">
      <c r="C8" s="17"/>
    </row>
    <row r="9" spans="1:10" s="13" customFormat="1" ht="30" x14ac:dyDescent="0.25">
      <c r="A9" s="28" t="s">
        <v>1</v>
      </c>
      <c r="B9" s="28" t="s">
        <v>9</v>
      </c>
      <c r="C9" s="12" t="s">
        <v>10</v>
      </c>
      <c r="D9" s="23" t="s">
        <v>11</v>
      </c>
      <c r="E9" s="23" t="s">
        <v>12</v>
      </c>
      <c r="F9" s="23" t="s">
        <v>13</v>
      </c>
      <c r="G9" s="23" t="s">
        <v>14</v>
      </c>
      <c r="H9" s="18" t="s">
        <v>15</v>
      </c>
      <c r="I9" s="18" t="s">
        <v>16</v>
      </c>
      <c r="J9" s="18" t="s">
        <v>17</v>
      </c>
    </row>
    <row r="10" spans="1:10" s="13" customFormat="1" ht="25.7" customHeight="1" x14ac:dyDescent="0.25">
      <c r="A10" s="15" t="s">
        <v>18</v>
      </c>
      <c r="B10" s="29" t="s">
        <v>19</v>
      </c>
      <c r="C10" s="2"/>
      <c r="D10" s="22"/>
      <c r="E10" s="1"/>
      <c r="F10" s="1"/>
      <c r="G10" s="1"/>
      <c r="H10" s="20"/>
      <c r="I10" s="20"/>
      <c r="J10" s="20"/>
    </row>
    <row r="11" spans="1:10" ht="19.350000000000001" customHeight="1" x14ac:dyDescent="0.25">
      <c r="A11" s="15">
        <v>1</v>
      </c>
      <c r="B11" s="1" t="s">
        <v>20</v>
      </c>
      <c r="C11" s="2"/>
      <c r="D11" s="22"/>
      <c r="E11" s="1"/>
      <c r="F11" s="1"/>
      <c r="G11" s="1"/>
      <c r="H11" s="1"/>
      <c r="I11" s="8"/>
      <c r="J11" s="1"/>
    </row>
    <row r="12" spans="1:10" ht="34.35" customHeight="1" x14ac:dyDescent="0.25">
      <c r="A12" s="15">
        <v>2</v>
      </c>
      <c r="B12" s="1" t="s">
        <v>20</v>
      </c>
      <c r="C12" s="2"/>
      <c r="D12" s="22"/>
      <c r="E12" s="1"/>
      <c r="F12" s="1"/>
      <c r="G12" s="1"/>
      <c r="H12" s="1"/>
      <c r="I12" s="8"/>
      <c r="J12" s="1"/>
    </row>
    <row r="13" spans="1:10" ht="32.450000000000003" customHeight="1" x14ac:dyDescent="0.25">
      <c r="A13" s="15">
        <v>3</v>
      </c>
      <c r="B13" s="1" t="s">
        <v>20</v>
      </c>
      <c r="C13" s="2"/>
      <c r="D13" s="22"/>
      <c r="E13" s="1"/>
      <c r="F13" s="1"/>
      <c r="G13" s="1"/>
      <c r="H13" s="1"/>
      <c r="I13" s="8"/>
      <c r="J13" s="1"/>
    </row>
    <row r="14" spans="1:10" x14ac:dyDescent="0.25">
      <c r="A14" s="15" t="s">
        <v>21</v>
      </c>
      <c r="B14" s="3"/>
      <c r="C14" s="2"/>
      <c r="D14" s="22"/>
      <c r="E14" s="1"/>
      <c r="F14" s="1"/>
      <c r="G14" s="1"/>
      <c r="H14" s="1"/>
      <c r="I14" s="8"/>
      <c r="J14" s="1"/>
    </row>
    <row r="15" spans="1:10" x14ac:dyDescent="0.25">
      <c r="A15" s="15"/>
      <c r="B15" s="19"/>
      <c r="C15" s="2"/>
      <c r="D15" s="22"/>
      <c r="E15" s="1"/>
      <c r="F15" s="1"/>
      <c r="G15" s="1"/>
      <c r="H15" s="1"/>
      <c r="I15" s="8"/>
      <c r="J15" s="1"/>
    </row>
    <row r="16" spans="1:10" x14ac:dyDescent="0.25">
      <c r="A16" s="15" t="s">
        <v>22</v>
      </c>
      <c r="B16" s="29" t="s">
        <v>23</v>
      </c>
      <c r="C16" s="2"/>
      <c r="D16" s="22"/>
      <c r="E16" s="1"/>
      <c r="F16" s="1"/>
      <c r="G16" s="1"/>
      <c r="H16" s="1"/>
      <c r="I16" s="8"/>
      <c r="J16" s="1"/>
    </row>
    <row r="17" spans="1:10" x14ac:dyDescent="0.25">
      <c r="A17" s="15">
        <v>1</v>
      </c>
      <c r="B17" s="1"/>
      <c r="C17" s="2"/>
      <c r="D17" s="22"/>
      <c r="E17" s="1"/>
      <c r="F17" s="1"/>
      <c r="G17" s="1"/>
      <c r="H17" s="1"/>
      <c r="I17" s="8"/>
      <c r="J17" s="1"/>
    </row>
    <row r="18" spans="1:10" x14ac:dyDescent="0.25">
      <c r="A18" s="15">
        <v>2</v>
      </c>
      <c r="B18" s="3"/>
      <c r="C18" s="2"/>
      <c r="D18" s="22"/>
      <c r="E18" s="1"/>
      <c r="F18" s="1"/>
      <c r="G18" s="1"/>
      <c r="H18" s="1"/>
      <c r="I18" s="8"/>
      <c r="J18" s="1"/>
    </row>
    <row r="19" spans="1:10" x14ac:dyDescent="0.25">
      <c r="A19" s="15">
        <v>3</v>
      </c>
      <c r="B19" s="3"/>
      <c r="C19" s="2"/>
      <c r="D19" s="22"/>
      <c r="E19" s="1"/>
      <c r="F19" s="1"/>
      <c r="G19" s="1"/>
      <c r="H19" s="1"/>
      <c r="I19" s="8"/>
      <c r="J19" s="1"/>
    </row>
    <row r="20" spans="1:10" x14ac:dyDescent="0.25">
      <c r="A20" s="15" t="s">
        <v>21</v>
      </c>
      <c r="B20" s="1"/>
      <c r="C20" s="2"/>
      <c r="D20" s="22"/>
      <c r="E20" s="1"/>
      <c r="F20" s="1"/>
      <c r="G20" s="1"/>
      <c r="H20" s="1"/>
      <c r="I20" s="8"/>
      <c r="J20" s="1"/>
    </row>
    <row r="21" spans="1:10" x14ac:dyDescent="0.25">
      <c r="A21" s="15" t="s">
        <v>24</v>
      </c>
      <c r="B21" s="3" t="s">
        <v>23</v>
      </c>
      <c r="C21" s="2"/>
      <c r="D21" s="22"/>
      <c r="E21" s="1"/>
      <c r="F21" s="1"/>
      <c r="G21" s="1"/>
      <c r="H21" s="1"/>
      <c r="I21" s="8"/>
      <c r="J21" s="1"/>
    </row>
    <row r="22" spans="1:10" x14ac:dyDescent="0.25">
      <c r="A22" s="15"/>
      <c r="B22" s="3"/>
      <c r="C22" s="2"/>
      <c r="D22" s="22"/>
      <c r="E22" s="1"/>
      <c r="F22" s="1"/>
      <c r="G22" s="1"/>
      <c r="H22" s="1"/>
      <c r="I22" s="8"/>
      <c r="J22" s="1"/>
    </row>
    <row r="23" spans="1:10" x14ac:dyDescent="0.25">
      <c r="A23" s="15"/>
      <c r="B23" s="5"/>
      <c r="C23" s="6"/>
      <c r="D23" s="22"/>
      <c r="E23" s="1"/>
      <c r="F23" s="1"/>
      <c r="G23" s="1"/>
      <c r="H23" s="1"/>
      <c r="I23" s="8"/>
      <c r="J23" s="1"/>
    </row>
    <row r="24" spans="1:10" x14ac:dyDescent="0.25">
      <c r="A24" s="15"/>
      <c r="B24" s="5"/>
      <c r="C24" s="6"/>
      <c r="D24" s="22"/>
      <c r="E24" s="1"/>
      <c r="F24" s="1"/>
      <c r="G24" s="1"/>
      <c r="H24" s="1"/>
      <c r="I24" s="4"/>
      <c r="J24" s="1"/>
    </row>
    <row r="25" spans="1:10" x14ac:dyDescent="0.25">
      <c r="A25" s="15"/>
      <c r="B25" s="5"/>
      <c r="C25" s="6"/>
      <c r="D25" s="22"/>
      <c r="E25" s="1"/>
      <c r="F25" s="1"/>
      <c r="G25" s="1"/>
      <c r="H25" s="1"/>
      <c r="I25" s="4"/>
      <c r="J25" s="1"/>
    </row>
    <row r="26" spans="1:10" x14ac:dyDescent="0.25">
      <c r="A26" s="15"/>
      <c r="B26" s="5"/>
      <c r="C26" s="6"/>
      <c r="D26" s="22"/>
      <c r="E26" s="1"/>
      <c r="F26" s="1"/>
      <c r="G26" s="1"/>
      <c r="H26" s="1"/>
      <c r="I26" s="4"/>
      <c r="J26" s="1"/>
    </row>
    <row r="27" spans="1:10" x14ac:dyDescent="0.25">
      <c r="A27" s="15"/>
      <c r="B27" s="5"/>
      <c r="C27" s="6"/>
      <c r="D27" s="22"/>
      <c r="E27" s="1"/>
      <c r="F27" s="1"/>
      <c r="G27" s="1"/>
      <c r="H27" s="1"/>
      <c r="I27" s="8"/>
      <c r="J27" s="1"/>
    </row>
    <row r="28" spans="1:10" x14ac:dyDescent="0.25">
      <c r="A28" s="15"/>
      <c r="B28" s="5"/>
      <c r="C28" s="6"/>
      <c r="D28" s="22"/>
      <c r="E28" s="1"/>
      <c r="F28" s="1"/>
      <c r="G28" s="1"/>
      <c r="H28" s="1"/>
      <c r="I28" s="4"/>
      <c r="J28" s="1"/>
    </row>
    <row r="29" spans="1:10" x14ac:dyDescent="0.25">
      <c r="A29" s="15"/>
      <c r="B29" s="5"/>
      <c r="C29" s="6"/>
      <c r="D29" s="22"/>
      <c r="E29" s="1"/>
      <c r="F29" s="1"/>
      <c r="G29" s="1"/>
      <c r="H29" s="1"/>
      <c r="I29" s="8"/>
      <c r="J29" s="1"/>
    </row>
    <row r="30" spans="1:10" x14ac:dyDescent="0.25">
      <c r="A30" s="15"/>
      <c r="B30" s="5"/>
      <c r="C30" s="6"/>
      <c r="D30" s="22"/>
      <c r="E30" s="1"/>
      <c r="F30" s="1"/>
      <c r="G30" s="1"/>
      <c r="H30" s="1"/>
      <c r="I30" s="4"/>
      <c r="J30" s="1"/>
    </row>
    <row r="31" spans="1:10" x14ac:dyDescent="0.25">
      <c r="A31" s="15"/>
      <c r="B31" s="5"/>
      <c r="C31" s="6"/>
      <c r="D31" s="22"/>
      <c r="E31" s="1"/>
      <c r="F31" s="1"/>
      <c r="G31" s="1"/>
      <c r="H31" s="1"/>
      <c r="I31" s="8"/>
      <c r="J31" s="1"/>
    </row>
    <row r="32" spans="1:10" x14ac:dyDescent="0.25">
      <c r="A32" s="30"/>
      <c r="B32" s="35" t="s">
        <v>25</v>
      </c>
      <c r="C32" s="31"/>
      <c r="D32" s="32"/>
      <c r="E32" s="33"/>
      <c r="F32" s="33"/>
      <c r="G32" s="33"/>
      <c r="H32" s="33"/>
      <c r="I32" s="34"/>
      <c r="J32" s="33"/>
    </row>
    <row r="33" spans="1:11" x14ac:dyDescent="0.25">
      <c r="A33" s="14"/>
      <c r="B33" s="44" t="s">
        <v>26</v>
      </c>
      <c r="C33" s="45">
        <f>SUM(C10:C32)</f>
        <v>0</v>
      </c>
      <c r="D33" s="16"/>
      <c r="E33" s="16"/>
      <c r="F33" s="16"/>
      <c r="G33" s="16"/>
      <c r="H33" s="14"/>
      <c r="I33" s="14"/>
      <c r="J33" s="16"/>
      <c r="K33" s="14"/>
    </row>
    <row r="34" spans="1:11" x14ac:dyDescent="0.25">
      <c r="A34" s="14"/>
      <c r="B34" s="66" t="s">
        <v>27</v>
      </c>
      <c r="C34" s="65"/>
      <c r="D34" s="16"/>
      <c r="E34" s="16"/>
      <c r="F34" s="16"/>
      <c r="G34" s="16"/>
      <c r="H34" s="14"/>
      <c r="I34" s="14"/>
      <c r="J34" s="16"/>
      <c r="K34" s="14"/>
    </row>
    <row r="35" spans="1:11" x14ac:dyDescent="0.25">
      <c r="A35" s="14"/>
      <c r="B35" s="14"/>
      <c r="C35" s="21"/>
      <c r="D35" s="16"/>
      <c r="E35" s="16"/>
      <c r="F35" s="16"/>
      <c r="G35" s="16"/>
      <c r="H35" s="14"/>
      <c r="I35" s="14"/>
      <c r="J35" s="16"/>
      <c r="K35" s="14"/>
    </row>
    <row r="36" spans="1:11" ht="66.599999999999994" customHeight="1" x14ac:dyDescent="0.25">
      <c r="B36" s="67" t="s">
        <v>28</v>
      </c>
      <c r="C36" s="86" t="str">
        <f>IF(SUMIF(D10:D32,"Immateriaalse ja materiaalse vara soetamise kulu",C10:C32)&gt;C33*0.3,"Immateriaalse ja materiaalse vara soetamise kulu ületab 30% eelarvest. 
PALUME VÄHENDADA VARA SOETAMISE OSA","")</f>
        <v/>
      </c>
      <c r="E36"/>
      <c r="F36"/>
      <c r="G36"/>
      <c r="H36" s="7"/>
      <c r="J36"/>
    </row>
    <row r="37" spans="1:11" ht="60.75" thickBot="1" x14ac:dyDescent="0.3">
      <c r="B37" s="76" t="s">
        <v>29</v>
      </c>
      <c r="C37" s="68"/>
      <c r="F37"/>
      <c r="G37"/>
      <c r="H37" s="7"/>
      <c r="J37"/>
    </row>
    <row r="38" spans="1:11" ht="14.1" customHeight="1" thickBot="1" x14ac:dyDescent="0.3">
      <c r="B38" s="69" t="s">
        <v>30</v>
      </c>
      <c r="C38" s="70">
        <f>SUMIFS($C$10:$C$32,$D$10:$D$32,B38)</f>
        <v>0</v>
      </c>
      <c r="F38"/>
      <c r="G38"/>
      <c r="H38" s="7"/>
      <c r="J38"/>
    </row>
    <row r="39" spans="1:11" ht="14.1" customHeight="1" thickBot="1" x14ac:dyDescent="0.3">
      <c r="B39" s="71" t="s">
        <v>31</v>
      </c>
      <c r="C39" s="70">
        <f>SUMIFS($C$10:$C$32,$D$10:$D$32,B39)</f>
        <v>0</v>
      </c>
      <c r="F39"/>
      <c r="G39"/>
      <c r="H39" s="7"/>
      <c r="J39"/>
    </row>
    <row r="40" spans="1:11" ht="30.75" thickBot="1" x14ac:dyDescent="0.3">
      <c r="B40" s="72" t="s">
        <v>32</v>
      </c>
      <c r="C40" s="73">
        <f>SUM(C41:C42)</f>
        <v>0</v>
      </c>
      <c r="D40" s="74" t="s">
        <v>33</v>
      </c>
      <c r="F40"/>
      <c r="G40"/>
      <c r="H40" s="7"/>
      <c r="J40"/>
    </row>
    <row r="41" spans="1:11" ht="15.75" thickBot="1" x14ac:dyDescent="0.3">
      <c r="B41" s="72" t="s">
        <v>34</v>
      </c>
      <c r="C41" s="75">
        <f>SUMIFS($C$10:$C$32,$D$10:$D$32,B41)</f>
        <v>0</v>
      </c>
      <c r="D41" s="76"/>
      <c r="F41"/>
      <c r="G41"/>
      <c r="H41" s="7"/>
      <c r="J41"/>
    </row>
    <row r="42" spans="1:11" ht="15.75" thickBot="1" x14ac:dyDescent="0.3">
      <c r="B42" s="72" t="s">
        <v>35</v>
      </c>
      <c r="C42" s="75">
        <f t="shared" ref="C42" si="0">SUMIFS($C$10:$C$32,$D$10:$D$32,B42)</f>
        <v>0</v>
      </c>
      <c r="D42" s="77"/>
      <c r="F42"/>
      <c r="G42"/>
      <c r="H42" s="7"/>
      <c r="J42"/>
    </row>
    <row r="43" spans="1:11" ht="15.75" thickBot="1" x14ac:dyDescent="0.3">
      <c r="B43" s="78" t="s">
        <v>36</v>
      </c>
      <c r="C43" s="70">
        <f>SUMIFS($C$10:$C$32,$D$10:$D$32,B43)</f>
        <v>0</v>
      </c>
      <c r="F43"/>
      <c r="G43"/>
      <c r="H43" s="7"/>
      <c r="J43"/>
    </row>
    <row r="44" spans="1:11" x14ac:dyDescent="0.25">
      <c r="B44" s="78" t="s">
        <v>37</v>
      </c>
      <c r="C44" s="70">
        <f>SUM(C38:C40,C43)*0.07</f>
        <v>0</v>
      </c>
      <c r="F44"/>
      <c r="G44"/>
      <c r="H44" s="7"/>
      <c r="J44"/>
    </row>
    <row r="45" spans="1:11" ht="15.75" thickBot="1" x14ac:dyDescent="0.3">
      <c r="B45" s="79" t="s">
        <v>38</v>
      </c>
      <c r="C45" s="51">
        <f>SUM(C38:C40,C43:C44)</f>
        <v>0</v>
      </c>
      <c r="F45"/>
      <c r="G45"/>
      <c r="H45" s="7"/>
      <c r="J45"/>
    </row>
    <row r="46" spans="1:11" x14ac:dyDescent="0.25">
      <c r="B46" s="40"/>
      <c r="C46" s="38"/>
      <c r="F46"/>
      <c r="G46"/>
      <c r="H46" s="7"/>
      <c r="J46"/>
    </row>
    <row r="47" spans="1:11" x14ac:dyDescent="0.25">
      <c r="B47" s="80" t="s">
        <v>39</v>
      </c>
      <c r="C47" s="81">
        <f>IF((C45*0.7)&lt;=100000,C45*0.7,100000)</f>
        <v>0</v>
      </c>
      <c r="D47" s="82" t="e">
        <f>(C47/C45)</f>
        <v>#DIV/0!</v>
      </c>
      <c r="E47" s="83" t="s">
        <v>40</v>
      </c>
      <c r="F47"/>
      <c r="G47"/>
      <c r="H47" s="7"/>
      <c r="J47"/>
    </row>
    <row r="48" spans="1:11" x14ac:dyDescent="0.25">
      <c r="B48" s="80" t="s">
        <v>41</v>
      </c>
      <c r="C48" s="81">
        <f>C45-C47</f>
        <v>0</v>
      </c>
      <c r="D48" s="82" t="e">
        <f>C48/C45</f>
        <v>#DIV/0!</v>
      </c>
      <c r="E48" s="83" t="s">
        <v>42</v>
      </c>
      <c r="F48"/>
      <c r="G48"/>
      <c r="H48" s="7"/>
      <c r="J48"/>
    </row>
    <row r="49" spans="1:10" x14ac:dyDescent="0.25">
      <c r="B49" s="80"/>
      <c r="C49" s="84"/>
      <c r="D49" s="85"/>
      <c r="F49"/>
      <c r="G49"/>
      <c r="H49" s="7"/>
      <c r="J49"/>
    </row>
    <row r="50" spans="1:10" ht="14.1" customHeight="1" x14ac:dyDescent="0.25">
      <c r="B50" s="80"/>
      <c r="C50" s="84"/>
      <c r="D50" s="85"/>
      <c r="F50"/>
      <c r="G50"/>
      <c r="H50" s="7"/>
      <c r="J50"/>
    </row>
    <row r="51" spans="1:10" x14ac:dyDescent="0.25">
      <c r="B51" s="11" t="s">
        <v>43</v>
      </c>
      <c r="D51" s="42" t="s">
        <v>44</v>
      </c>
      <c r="H51" s="43" t="s">
        <v>45</v>
      </c>
    </row>
    <row r="52" spans="1:10" x14ac:dyDescent="0.25">
      <c r="B52" s="9" t="s">
        <v>46</v>
      </c>
      <c r="C52" s="41">
        <f>SUMIFS($C$10:$C$32,$E$10:$E$32,B52)</f>
        <v>0</v>
      </c>
      <c r="D52" s="37">
        <f>C52*0.7</f>
        <v>0</v>
      </c>
      <c r="E52" s="36"/>
      <c r="F52" s="36"/>
      <c r="G52" s="36"/>
      <c r="H52" s="52" t="s">
        <v>34</v>
      </c>
    </row>
    <row r="53" spans="1:10" x14ac:dyDescent="0.25">
      <c r="B53" s="5" t="s">
        <v>47</v>
      </c>
      <c r="C53" s="41">
        <f t="shared" ref="C53:C60" si="1">SUMIFS($C$10:$C$32,$E$10:$E$32,B53)</f>
        <v>0</v>
      </c>
      <c r="D53" s="37">
        <f>C53*0.5</f>
        <v>0</v>
      </c>
      <c r="H53" s="52" t="s">
        <v>35</v>
      </c>
    </row>
    <row r="54" spans="1:10" ht="20.100000000000001" customHeight="1" x14ac:dyDescent="0.25">
      <c r="B54" s="5" t="s">
        <v>48</v>
      </c>
      <c r="C54" s="41">
        <f t="shared" si="1"/>
        <v>0</v>
      </c>
      <c r="D54" s="37">
        <f>IF($C$64="keskmine",0.35*C54,IF($C$64="väike",0.45*C54))</f>
        <v>0</v>
      </c>
      <c r="E54" s="55"/>
      <c r="F54" s="55"/>
      <c r="G54" s="55"/>
      <c r="H54" s="52" t="s">
        <v>30</v>
      </c>
    </row>
    <row r="55" spans="1:10" x14ac:dyDescent="0.25">
      <c r="B55" s="5" t="s">
        <v>49</v>
      </c>
      <c r="C55" s="41">
        <f t="shared" si="1"/>
        <v>0</v>
      </c>
      <c r="D55" s="37">
        <f>IF($C$64="keskmine",0.6*C55,IF($C$64="väike",0.7*C55))</f>
        <v>0</v>
      </c>
      <c r="E55" s="55"/>
      <c r="F55" s="55"/>
      <c r="G55" s="55"/>
      <c r="H55" s="52" t="s">
        <v>50</v>
      </c>
    </row>
    <row r="56" spans="1:10" x14ac:dyDescent="0.25">
      <c r="B56" s="5" t="s">
        <v>51</v>
      </c>
      <c r="C56" s="41">
        <f t="shared" si="1"/>
        <v>0</v>
      </c>
      <c r="D56" s="37">
        <f>IF($C$64="keskmine",0.6*C56,IF($C$64="väike",0.7*C56))</f>
        <v>0</v>
      </c>
      <c r="E56" s="55"/>
      <c r="F56" s="55"/>
      <c r="G56" s="55"/>
      <c r="H56" s="52" t="s">
        <v>31</v>
      </c>
    </row>
    <row r="57" spans="1:10" x14ac:dyDescent="0.25">
      <c r="B57" s="5" t="s">
        <v>52</v>
      </c>
      <c r="C57" s="41">
        <f>SUMIFS($C$10:$C$32,$E$10:$E$32,B57)</f>
        <v>0</v>
      </c>
      <c r="D57" s="37">
        <f>C57*0.7</f>
        <v>0</v>
      </c>
      <c r="H57" s="52" t="s">
        <v>36</v>
      </c>
    </row>
    <row r="58" spans="1:10" x14ac:dyDescent="0.25">
      <c r="B58" s="5" t="s">
        <v>53</v>
      </c>
      <c r="C58" s="41">
        <f t="shared" si="1"/>
        <v>0</v>
      </c>
      <c r="D58" s="37">
        <f>C58*0.5</f>
        <v>0</v>
      </c>
      <c r="H58" s="52" t="s">
        <v>54</v>
      </c>
    </row>
    <row r="59" spans="1:10" x14ac:dyDescent="0.25">
      <c r="B59" s="5" t="s">
        <v>55</v>
      </c>
      <c r="C59" s="41">
        <f t="shared" si="1"/>
        <v>0</v>
      </c>
      <c r="D59" s="37">
        <f>IF($C$64="keskmine",0.6*C59,IF($C$64="väike",0.7*C59))</f>
        <v>0</v>
      </c>
      <c r="H59" s="52" t="s">
        <v>56</v>
      </c>
    </row>
    <row r="60" spans="1:10" x14ac:dyDescent="0.25">
      <c r="B60" s="46" t="s">
        <v>57</v>
      </c>
      <c r="C60" s="47">
        <f t="shared" si="1"/>
        <v>0</v>
      </c>
      <c r="D60" s="37">
        <f>C60*0.5</f>
        <v>0</v>
      </c>
      <c r="E60" s="55" t="str">
        <f>IF(SUMIF(D10:D32,"Vara soetamine",C10:C32)&gt;C33*0.3,"Vara soetamine ületab 30% eelarvest. 
PALUME VÄHENDADA VARA SOETAMISE OSA","")</f>
        <v/>
      </c>
      <c r="F60" s="55"/>
      <c r="G60" s="55"/>
      <c r="H60" s="52" t="s">
        <v>58</v>
      </c>
    </row>
    <row r="61" spans="1:10" ht="15.75" thickBot="1" x14ac:dyDescent="0.3">
      <c r="B61" s="5" t="s">
        <v>59</v>
      </c>
      <c r="C61" s="48">
        <f>SUM(C52:C60)*0.07</f>
        <v>0</v>
      </c>
      <c r="D61" s="37">
        <f>SUM(D52:D60)*0.07</f>
        <v>0</v>
      </c>
      <c r="H61" s="53"/>
    </row>
    <row r="62" spans="1:10" ht="15.75" thickBot="1" x14ac:dyDescent="0.3">
      <c r="B62" s="7"/>
      <c r="C62" s="49" t="s">
        <v>60</v>
      </c>
      <c r="D62" s="50" t="s">
        <v>61</v>
      </c>
      <c r="H62" s="53"/>
    </row>
    <row r="63" spans="1:10" ht="15.75" thickBot="1" x14ac:dyDescent="0.3">
      <c r="B63" s="26" t="s">
        <v>62</v>
      </c>
      <c r="C63" s="51">
        <f>SUM(C52:C61)</f>
        <v>0</v>
      </c>
      <c r="D63" s="51">
        <f>IF(SUM(D52:D61)&gt;100000,100000,SUM(D52:D61))</f>
        <v>0</v>
      </c>
      <c r="H63" s="53"/>
    </row>
    <row r="64" spans="1:10" x14ac:dyDescent="0.25">
      <c r="A64" s="24"/>
      <c r="B64" s="27" t="s">
        <v>63</v>
      </c>
      <c r="C64" s="25" t="s">
        <v>64</v>
      </c>
      <c r="H64" s="53" t="s">
        <v>64</v>
      </c>
    </row>
    <row r="65" spans="1:8" x14ac:dyDescent="0.25">
      <c r="A65" s="24"/>
      <c r="B65" s="40"/>
      <c r="C65" s="38"/>
      <c r="H65" s="53" t="s">
        <v>65</v>
      </c>
    </row>
    <row r="66" spans="1:8" x14ac:dyDescent="0.25">
      <c r="A66" s="24"/>
      <c r="D66" s="39"/>
      <c r="H66" s="54"/>
    </row>
    <row r="67" spans="1:8" ht="15" customHeight="1" x14ac:dyDescent="0.25">
      <c r="E67"/>
      <c r="F67"/>
      <c r="G67"/>
    </row>
    <row r="68" spans="1:8" x14ac:dyDescent="0.25">
      <c r="B68" s="56"/>
    </row>
    <row r="69" spans="1:8" x14ac:dyDescent="0.25">
      <c r="B69" s="56"/>
    </row>
  </sheetData>
  <sheetProtection insertColumns="0" insertRows="0" deleteRows="0"/>
  <sortState xmlns:xlrd2="http://schemas.microsoft.com/office/spreadsheetml/2017/richdata2" ref="H56:H64">
    <sortCondition ref="H56"/>
  </sortState>
  <mergeCells count="5">
    <mergeCell ref="B2:D2"/>
    <mergeCell ref="B3:D3"/>
    <mergeCell ref="B4:D4"/>
    <mergeCell ref="C5:D5"/>
    <mergeCell ref="C6:D6"/>
  </mergeCells>
  <dataValidations count="3">
    <dataValidation type="list" allowBlank="1" showInputMessage="1" showErrorMessage="1" sqref="G32 E10:E32 F31:F32" xr:uid="{00000000-0002-0000-0100-000000000000}">
      <formula1>$B$52:$B$60</formula1>
    </dataValidation>
    <dataValidation type="list" allowBlank="1" showInputMessage="1" showErrorMessage="1" sqref="C64" xr:uid="{00000000-0002-0000-0100-000002000000}">
      <formula1>$H$64:$H$66</formula1>
    </dataValidation>
    <dataValidation type="list" allowBlank="1" showInputMessage="1" showErrorMessage="1" sqref="D10:D32" xr:uid="{00000000-0002-0000-0100-000001000000}">
      <formula1>$H$52:$H$60</formula1>
    </dataValidation>
  </dataValidations>
  <hyperlinks>
    <hyperlink ref="C5" r:id="rId1" xr:uid="{CA382B07-CBB3-4650-A426-EC4F15A5D68C}"/>
    <hyperlink ref="C6" r:id="rId2" xr:uid="{CD5A49E0-FFA4-4692-B96F-E87B33C2859F}"/>
    <hyperlink ref="C5:D5" r:id="rId3" display="Tutvuge hinnapakkumiste võtmise juhendiga!" xr:uid="{1A584083-45B3-4775-859F-0215FC04804C}"/>
    <hyperlink ref="C6:D6" r:id="rId4" display="Riigihangete registri kasutajajuhend toetuse saajatele, kes ei ole hankijad RHSi mõistes (allalaaditav fail)" xr:uid="{D1EEC925-C95C-4295-8A5E-95CBBB9B1033}"/>
  </hyperlinks>
  <pageMargins left="0.15748031496062992" right="0.15748031496062992" top="0.27559055118110237" bottom="0.23622047244094491" header="0.31496062992125984" footer="0.31496062992125984"/>
  <pageSetup paperSize="9" scale="51" orientation="portrait"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24F8E-1DC6-4487-98C4-7D3D327A0018}">
  <dimension ref="A1:G23"/>
  <sheetViews>
    <sheetView topLeftCell="A3" workbookViewId="0">
      <selection activeCell="C15" sqref="C15"/>
    </sheetView>
  </sheetViews>
  <sheetFormatPr defaultColWidth="9.140625" defaultRowHeight="15" x14ac:dyDescent="0.25"/>
  <cols>
    <col min="1" max="1" width="26.5703125" customWidth="1"/>
    <col min="2" max="2" width="18.85546875" customWidth="1"/>
    <col min="3" max="3" width="27.140625" customWidth="1"/>
    <col min="4" max="4" width="32.140625" customWidth="1"/>
    <col min="5" max="6" width="12.5703125" customWidth="1"/>
    <col min="7" max="7" width="14.85546875" customWidth="1"/>
    <col min="8" max="8" width="100.5703125" customWidth="1"/>
    <col min="9" max="9" width="10.5703125" customWidth="1"/>
  </cols>
  <sheetData>
    <row r="1" spans="1:4" ht="15.75" thickBot="1" x14ac:dyDescent="0.3"/>
    <row r="2" spans="1:4" ht="15.75" thickBot="1" x14ac:dyDescent="0.3">
      <c r="A2" s="125" t="s">
        <v>66</v>
      </c>
      <c r="B2" s="126"/>
      <c r="C2" s="126"/>
      <c r="D2" s="127"/>
    </row>
    <row r="3" spans="1:4" x14ac:dyDescent="0.25">
      <c r="A3" s="128"/>
      <c r="B3" s="128"/>
      <c r="C3" s="128"/>
      <c r="D3" s="128"/>
    </row>
    <row r="4" spans="1:4" ht="45.95" customHeight="1" x14ac:dyDescent="0.25">
      <c r="A4" s="129" t="s">
        <v>139</v>
      </c>
      <c r="B4" s="129"/>
      <c r="C4" s="129"/>
      <c r="D4" s="129"/>
    </row>
    <row r="5" spans="1:4" ht="15.75" thickBot="1" x14ac:dyDescent="0.3">
      <c r="A5" s="129"/>
      <c r="B5" s="129"/>
      <c r="C5" s="129"/>
      <c r="D5" s="129"/>
    </row>
    <row r="6" spans="1:4" ht="15.75" thickBot="1" x14ac:dyDescent="0.3">
      <c r="A6" s="107" t="s">
        <v>67</v>
      </c>
      <c r="B6" s="108" t="s">
        <v>68</v>
      </c>
      <c r="C6" s="108" t="s">
        <v>69</v>
      </c>
      <c r="D6" s="109" t="s">
        <v>70</v>
      </c>
    </row>
    <row r="7" spans="1:4" x14ac:dyDescent="0.25">
      <c r="A7" s="105"/>
      <c r="B7" s="105"/>
      <c r="C7" s="105"/>
      <c r="D7" s="105"/>
    </row>
    <row r="8" spans="1:4" x14ac:dyDescent="0.25">
      <c r="A8" s="1"/>
      <c r="B8" s="1"/>
      <c r="C8" s="1"/>
      <c r="D8" s="1"/>
    </row>
    <row r="9" spans="1:4" x14ac:dyDescent="0.25">
      <c r="A9" s="1"/>
      <c r="B9" s="1"/>
      <c r="C9" s="1"/>
      <c r="D9" s="1"/>
    </row>
    <row r="10" spans="1:4" x14ac:dyDescent="0.25">
      <c r="A10" s="1"/>
      <c r="B10" s="1"/>
      <c r="C10" s="1"/>
      <c r="D10" s="1"/>
    </row>
    <row r="11" spans="1:4" x14ac:dyDescent="0.25">
      <c r="A11" s="1"/>
      <c r="B11" s="1"/>
      <c r="C11" s="1"/>
      <c r="D11" s="1"/>
    </row>
    <row r="12" spans="1:4" x14ac:dyDescent="0.25">
      <c r="A12" s="106"/>
      <c r="B12" s="106"/>
      <c r="C12" s="106"/>
      <c r="D12" s="106"/>
    </row>
    <row r="13" spans="1:4" ht="26.25" customHeight="1" x14ac:dyDescent="0.25">
      <c r="A13" s="130" t="s">
        <v>71</v>
      </c>
      <c r="B13" s="130"/>
      <c r="C13" s="130"/>
      <c r="D13" s="130"/>
    </row>
    <row r="14" spans="1:4" x14ac:dyDescent="0.25">
      <c r="A14" s="129"/>
      <c r="B14" s="129"/>
      <c r="C14" s="129"/>
      <c r="D14" s="129"/>
    </row>
    <row r="16" spans="1:4" x14ac:dyDescent="0.25">
      <c r="A16" s="123" t="s">
        <v>72</v>
      </c>
      <c r="B16" s="123"/>
      <c r="C16" s="123"/>
      <c r="D16" s="124"/>
    </row>
    <row r="17" spans="1:7" ht="30" x14ac:dyDescent="0.25">
      <c r="A17" s="10" t="s">
        <v>73</v>
      </c>
      <c r="B17" s="10" t="s">
        <v>74</v>
      </c>
      <c r="C17" s="110" t="s">
        <v>75</v>
      </c>
      <c r="D17" s="110" t="s">
        <v>76</v>
      </c>
      <c r="E17" s="110" t="s">
        <v>77</v>
      </c>
      <c r="F17" s="110" t="s">
        <v>78</v>
      </c>
      <c r="G17" s="110" t="s">
        <v>79</v>
      </c>
    </row>
    <row r="18" spans="1:7" x14ac:dyDescent="0.25">
      <c r="A18" s="111" t="s">
        <v>80</v>
      </c>
      <c r="B18" s="112">
        <v>1000</v>
      </c>
      <c r="C18" s="112">
        <v>1338</v>
      </c>
      <c r="D18" s="113">
        <v>1</v>
      </c>
      <c r="E18" s="112">
        <f>C18*D18</f>
        <v>1338</v>
      </c>
      <c r="F18" s="111">
        <v>24</v>
      </c>
      <c r="G18" s="112">
        <f>E18*F18</f>
        <v>32112</v>
      </c>
    </row>
    <row r="19" spans="1:7" x14ac:dyDescent="0.25">
      <c r="A19" s="9"/>
      <c r="B19" s="114"/>
      <c r="C19" s="114"/>
      <c r="D19" s="115"/>
      <c r="E19" s="114">
        <f>C19*D19</f>
        <v>0</v>
      </c>
      <c r="F19" s="9"/>
      <c r="G19" s="114">
        <f t="shared" ref="G19:G22" si="0">E19*F19</f>
        <v>0</v>
      </c>
    </row>
    <row r="20" spans="1:7" x14ac:dyDescent="0.25">
      <c r="A20" s="9"/>
      <c r="B20" s="114"/>
      <c r="C20" s="114"/>
      <c r="D20" s="115"/>
      <c r="E20" s="114">
        <f>C20*D20</f>
        <v>0</v>
      </c>
      <c r="F20" s="9"/>
      <c r="G20" s="114">
        <f t="shared" si="0"/>
        <v>0</v>
      </c>
    </row>
    <row r="21" spans="1:7" x14ac:dyDescent="0.25">
      <c r="A21" s="9"/>
      <c r="B21" s="114"/>
      <c r="C21" s="114"/>
      <c r="D21" s="115"/>
      <c r="E21" s="114">
        <f>C21*D21</f>
        <v>0</v>
      </c>
      <c r="F21" s="9"/>
      <c r="G21" s="114">
        <f t="shared" si="0"/>
        <v>0</v>
      </c>
    </row>
    <row r="22" spans="1:7" x14ac:dyDescent="0.25">
      <c r="A22" s="9"/>
      <c r="B22" s="114"/>
      <c r="C22" s="114"/>
      <c r="D22" s="115"/>
      <c r="E22" s="114">
        <f>C22*D22</f>
        <v>0</v>
      </c>
      <c r="F22" s="9"/>
      <c r="G22" s="114">
        <f t="shared" si="0"/>
        <v>0</v>
      </c>
    </row>
    <row r="23" spans="1:7" x14ac:dyDescent="0.25">
      <c r="F23" s="26" t="s">
        <v>81</v>
      </c>
      <c r="G23" s="116">
        <f>SUM(G18:G22)</f>
        <v>32112</v>
      </c>
    </row>
  </sheetData>
  <mergeCells count="7">
    <mergeCell ref="A16:D16"/>
    <mergeCell ref="A2:D2"/>
    <mergeCell ref="A3:D3"/>
    <mergeCell ref="A4:D4"/>
    <mergeCell ref="A5:D5"/>
    <mergeCell ref="A13:D13"/>
    <mergeCell ref="A14:D1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9"/>
  <sheetViews>
    <sheetView zoomScaleNormal="100" workbookViewId="0">
      <selection activeCell="A14" sqref="A14"/>
    </sheetView>
  </sheetViews>
  <sheetFormatPr defaultColWidth="8.85546875" defaultRowHeight="15" x14ac:dyDescent="0.25"/>
  <cols>
    <col min="1" max="1" width="128.85546875" customWidth="1"/>
  </cols>
  <sheetData>
    <row r="1" spans="1:1" x14ac:dyDescent="0.25">
      <c r="A1" s="95" t="s">
        <v>82</v>
      </c>
    </row>
    <row r="2" spans="1:1" x14ac:dyDescent="0.25">
      <c r="A2" s="10" t="s">
        <v>83</v>
      </c>
    </row>
    <row r="3" spans="1:1" x14ac:dyDescent="0.25">
      <c r="A3" s="96" t="s">
        <v>84</v>
      </c>
    </row>
    <row r="4" spans="1:1" x14ac:dyDescent="0.25">
      <c r="A4" s="97" t="s">
        <v>85</v>
      </c>
    </row>
    <row r="5" spans="1:1" x14ac:dyDescent="0.25">
      <c r="A5" s="97" t="s">
        <v>86</v>
      </c>
    </row>
    <row r="6" spans="1:1" x14ac:dyDescent="0.25">
      <c r="A6" s="59" t="s">
        <v>87</v>
      </c>
    </row>
    <row r="7" spans="1:1" x14ac:dyDescent="0.25">
      <c r="A7" s="58" t="s">
        <v>88</v>
      </c>
    </row>
    <row r="8" spans="1:1" ht="15.6" customHeight="1" x14ac:dyDescent="0.25">
      <c r="A8" s="60" t="s">
        <v>89</v>
      </c>
    </row>
    <row r="9" spans="1:1" x14ac:dyDescent="0.25">
      <c r="A9" s="58" t="s">
        <v>90</v>
      </c>
    </row>
    <row r="10" spans="1:1" x14ac:dyDescent="0.25">
      <c r="A10" s="59" t="s">
        <v>91</v>
      </c>
    </row>
    <row r="11" spans="1:1" x14ac:dyDescent="0.25">
      <c r="A11" s="58" t="s">
        <v>88</v>
      </c>
    </row>
    <row r="12" spans="1:1" x14ac:dyDescent="0.25">
      <c r="A12" s="58" t="s">
        <v>89</v>
      </c>
    </row>
    <row r="13" spans="1:1" x14ac:dyDescent="0.25">
      <c r="A13" s="58" t="s">
        <v>90</v>
      </c>
    </row>
    <row r="14" spans="1:1" x14ac:dyDescent="0.25">
      <c r="A14" s="59" t="s">
        <v>92</v>
      </c>
    </row>
    <row r="15" spans="1:1" x14ac:dyDescent="0.25">
      <c r="A15" s="58" t="s">
        <v>88</v>
      </c>
    </row>
    <row r="16" spans="1:1" x14ac:dyDescent="0.25">
      <c r="A16" s="58" t="s">
        <v>89</v>
      </c>
    </row>
    <row r="17" spans="1:1" x14ac:dyDescent="0.25">
      <c r="A17" s="58" t="s">
        <v>90</v>
      </c>
    </row>
    <row r="18" spans="1:1" x14ac:dyDescent="0.25">
      <c r="A18" s="59" t="s">
        <v>93</v>
      </c>
    </row>
    <row r="19" spans="1:1" x14ac:dyDescent="0.25">
      <c r="A19" s="58" t="s">
        <v>88</v>
      </c>
    </row>
    <row r="20" spans="1:1" x14ac:dyDescent="0.25">
      <c r="A20" s="58" t="s">
        <v>89</v>
      </c>
    </row>
    <row r="21" spans="1:1" x14ac:dyDescent="0.25">
      <c r="A21" s="58" t="s">
        <v>90</v>
      </c>
    </row>
    <row r="22" spans="1:1" x14ac:dyDescent="0.25">
      <c r="A22" s="59" t="s">
        <v>94</v>
      </c>
    </row>
    <row r="23" spans="1:1" ht="18.600000000000001" customHeight="1" x14ac:dyDescent="0.25">
      <c r="A23" s="58" t="s">
        <v>95</v>
      </c>
    </row>
    <row r="24" spans="1:1" x14ac:dyDescent="0.25">
      <c r="A24" s="98" t="s">
        <v>96</v>
      </c>
    </row>
    <row r="25" spans="1:1" ht="30" x14ac:dyDescent="0.25">
      <c r="A25" s="99" t="s">
        <v>97</v>
      </c>
    </row>
    <row r="26" spans="1:1" ht="30" x14ac:dyDescent="0.25">
      <c r="A26" s="99" t="s">
        <v>98</v>
      </c>
    </row>
    <row r="27" spans="1:1" ht="30" x14ac:dyDescent="0.25">
      <c r="A27" s="99" t="s">
        <v>99</v>
      </c>
    </row>
    <row r="28" spans="1:1" x14ac:dyDescent="0.25">
      <c r="A28" s="100" t="s">
        <v>100</v>
      </c>
    </row>
    <row r="29" spans="1:1" x14ac:dyDescent="0.25">
      <c r="A29" s="59" t="s">
        <v>101</v>
      </c>
    </row>
    <row r="30" spans="1:1" x14ac:dyDescent="0.25">
      <c r="A30" s="58" t="s">
        <v>102</v>
      </c>
    </row>
    <row r="31" spans="1:1" x14ac:dyDescent="0.25">
      <c r="A31" s="101" t="s">
        <v>103</v>
      </c>
    </row>
    <row r="32" spans="1:1" x14ac:dyDescent="0.25">
      <c r="A32" s="101" t="s">
        <v>104</v>
      </c>
    </row>
    <row r="33" spans="1:1" x14ac:dyDescent="0.25">
      <c r="A33" s="101" t="s">
        <v>105</v>
      </c>
    </row>
    <row r="34" spans="1:1" x14ac:dyDescent="0.25">
      <c r="A34" s="98" t="s">
        <v>106</v>
      </c>
    </row>
    <row r="35" spans="1:1" x14ac:dyDescent="0.25">
      <c r="A35" s="98" t="s">
        <v>107</v>
      </c>
    </row>
    <row r="36" spans="1:1" x14ac:dyDescent="0.25">
      <c r="A36" s="102" t="s">
        <v>108</v>
      </c>
    </row>
    <row r="37" spans="1:1" x14ac:dyDescent="0.25">
      <c r="A37" s="99" t="s">
        <v>109</v>
      </c>
    </row>
    <row r="38" spans="1:1" x14ac:dyDescent="0.25">
      <c r="A38" s="59" t="s">
        <v>110</v>
      </c>
    </row>
    <row r="39" spans="1:1" x14ac:dyDescent="0.25">
      <c r="A39" s="59" t="s">
        <v>111</v>
      </c>
    </row>
    <row r="40" spans="1:1" x14ac:dyDescent="0.25">
      <c r="A40" s="103" t="s">
        <v>112</v>
      </c>
    </row>
    <row r="41" spans="1:1" x14ac:dyDescent="0.25">
      <c r="A41" s="103" t="s">
        <v>113</v>
      </c>
    </row>
    <row r="42" spans="1:1" x14ac:dyDescent="0.25">
      <c r="A42" s="103" t="s">
        <v>114</v>
      </c>
    </row>
    <row r="43" spans="1:1" x14ac:dyDescent="0.25">
      <c r="A43" s="103" t="s">
        <v>115</v>
      </c>
    </row>
    <row r="44" spans="1:1" x14ac:dyDescent="0.25">
      <c r="A44" s="59" t="s">
        <v>116</v>
      </c>
    </row>
    <row r="45" spans="1:1" x14ac:dyDescent="0.25">
      <c r="A45" s="58" t="s">
        <v>117</v>
      </c>
    </row>
    <row r="46" spans="1:1" x14ac:dyDescent="0.25">
      <c r="A46" s="58" t="s">
        <v>118</v>
      </c>
    </row>
    <row r="47" spans="1:1" x14ac:dyDescent="0.25">
      <c r="A47" s="58" t="s">
        <v>119</v>
      </c>
    </row>
    <row r="48" spans="1:1" x14ac:dyDescent="0.25">
      <c r="A48" s="58" t="s">
        <v>120</v>
      </c>
    </row>
    <row r="49" spans="1:1" x14ac:dyDescent="0.25">
      <c r="A49" s="58" t="s">
        <v>121</v>
      </c>
    </row>
    <row r="50" spans="1:1" x14ac:dyDescent="0.25">
      <c r="A50" s="11" t="s">
        <v>122</v>
      </c>
    </row>
    <row r="51" spans="1:1" x14ac:dyDescent="0.25">
      <c r="A51" s="59" t="s">
        <v>111</v>
      </c>
    </row>
    <row r="52" spans="1:1" x14ac:dyDescent="0.25">
      <c r="A52" s="103" t="s">
        <v>112</v>
      </c>
    </row>
    <row r="53" spans="1:1" x14ac:dyDescent="0.25">
      <c r="A53" s="103" t="s">
        <v>113</v>
      </c>
    </row>
    <row r="54" spans="1:1" x14ac:dyDescent="0.25">
      <c r="A54" s="103" t="s">
        <v>114</v>
      </c>
    </row>
    <row r="55" spans="1:1" x14ac:dyDescent="0.25">
      <c r="A55" s="103" t="s">
        <v>115</v>
      </c>
    </row>
    <row r="56" spans="1:1" x14ac:dyDescent="0.25">
      <c r="A56" s="59" t="s">
        <v>122</v>
      </c>
    </row>
    <row r="57" spans="1:1" x14ac:dyDescent="0.25">
      <c r="A57" s="58" t="s">
        <v>117</v>
      </c>
    </row>
    <row r="58" spans="1:1" x14ac:dyDescent="0.25">
      <c r="A58" s="58" t="s">
        <v>118</v>
      </c>
    </row>
    <row r="59" spans="1:1" x14ac:dyDescent="0.25">
      <c r="A59" s="58" t="s">
        <v>119</v>
      </c>
    </row>
    <row r="60" spans="1:1" x14ac:dyDescent="0.25">
      <c r="A60" s="58" t="s">
        <v>120</v>
      </c>
    </row>
    <row r="61" spans="1:1" x14ac:dyDescent="0.25">
      <c r="A61" s="58" t="s">
        <v>121</v>
      </c>
    </row>
    <row r="62" spans="1:1" x14ac:dyDescent="0.25">
      <c r="A62" s="11" t="s">
        <v>123</v>
      </c>
    </row>
    <row r="63" spans="1:1" x14ac:dyDescent="0.25">
      <c r="A63" s="9" t="s">
        <v>124</v>
      </c>
    </row>
    <row r="64" spans="1:1" x14ac:dyDescent="0.25">
      <c r="A64" s="9" t="s">
        <v>125</v>
      </c>
    </row>
    <row r="65" spans="1:1" ht="19.5" customHeight="1" x14ac:dyDescent="0.25">
      <c r="A65" s="11" t="s">
        <v>123</v>
      </c>
    </row>
    <row r="66" spans="1:1" ht="16.5" customHeight="1" x14ac:dyDescent="0.25">
      <c r="A66" s="9" t="s">
        <v>124</v>
      </c>
    </row>
    <row r="67" spans="1:1" ht="14.1" customHeight="1" x14ac:dyDescent="0.25">
      <c r="A67" s="9" t="s">
        <v>125</v>
      </c>
    </row>
    <row r="68" spans="1:1" x14ac:dyDescent="0.25">
      <c r="A68" s="11" t="s">
        <v>126</v>
      </c>
    </row>
    <row r="69" spans="1:1" x14ac:dyDescent="0.25">
      <c r="A69" s="9" t="s">
        <v>127</v>
      </c>
    </row>
    <row r="70" spans="1:1" ht="16.5" customHeight="1" x14ac:dyDescent="0.25">
      <c r="A70" s="5" t="s">
        <v>128</v>
      </c>
    </row>
    <row r="71" spans="1:1" ht="18.95" customHeight="1" x14ac:dyDescent="0.25">
      <c r="A71" s="5" t="s">
        <v>129</v>
      </c>
    </row>
    <row r="72" spans="1:1" ht="27" customHeight="1" x14ac:dyDescent="0.25">
      <c r="A72" s="104" t="s">
        <v>130</v>
      </c>
    </row>
    <row r="73" spans="1:1" ht="19.5" customHeight="1" x14ac:dyDescent="0.25">
      <c r="A73" s="9" t="s">
        <v>131</v>
      </c>
    </row>
    <row r="74" spans="1:1" ht="18" customHeight="1" x14ac:dyDescent="0.25">
      <c r="A74" s="5" t="s">
        <v>132</v>
      </c>
    </row>
    <row r="75" spans="1:1" ht="27" customHeight="1" x14ac:dyDescent="0.25">
      <c r="A75" s="5" t="s">
        <v>133</v>
      </c>
    </row>
    <row r="76" spans="1:1" x14ac:dyDescent="0.25">
      <c r="A76" s="11" t="s">
        <v>134</v>
      </c>
    </row>
    <row r="77" spans="1:1" x14ac:dyDescent="0.25">
      <c r="A77" s="9" t="s">
        <v>135</v>
      </c>
    </row>
    <row r="78" spans="1:1" ht="33.950000000000003" customHeight="1" x14ac:dyDescent="0.25">
      <c r="A78" s="5" t="s">
        <v>136</v>
      </c>
    </row>
    <row r="79" spans="1:1" ht="30" x14ac:dyDescent="0.25">
      <c r="A79" s="5" t="s">
        <v>137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048025BF7C286478A9BCF93A5BA26FF" ma:contentTypeVersion="24" ma:contentTypeDescription="Loo uus dokument" ma:contentTypeScope="" ma:versionID="fa1365e238faee3c2e367a4c68ca1cfc">
  <xsd:schema xmlns:xsd="http://www.w3.org/2001/XMLSchema" xmlns:xs="http://www.w3.org/2001/XMLSchema" xmlns:p="http://schemas.microsoft.com/office/2006/metadata/properties" xmlns:ns2="4d2e130e-4030-47bf-ad05-28e6533ff729" xmlns:ns3="0966d5aa-a8ed-48b4-b035-c78780a57260" targetNamespace="http://schemas.microsoft.com/office/2006/metadata/properties" ma:root="true" ma:fieldsID="e4c345298d350b67c2995f40391c69ca" ns2:_="" ns3:_="">
    <xsd:import namespace="4d2e130e-4030-47bf-ad05-28e6533ff729"/>
    <xsd:import namespace="0966d5aa-a8ed-48b4-b035-c78780a572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Tooteomanik"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e130e-4030-47bf-ad05-28e6533ff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d5e437df-4f94-43c5-a0b4-cf172a2ef4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Tooteomanik" ma:index="24" nillable="true" ma:displayName="Omanik" ma:format="Dropdown" ma:internalName="Tooteomanik">
      <xsd:simpleType>
        <xsd:restriction base="dms:Choice">
          <xsd:enumeration value="Kristiina Niilits"/>
          <xsd:enumeration value="Marge Veeranna"/>
          <xsd:enumeration value="Alice Liblik"/>
          <xsd:enumeration value="Maris Lehtpuu"/>
          <xsd:enumeration value="Erki Varbola"/>
          <xsd:enumeration value="Kadrin Randpuu"/>
          <xsd:enumeration value="Gerly Põder"/>
          <xsd:enumeration value="Kätlin Tuvi"/>
          <xsd:enumeration value="Merit Tints"/>
          <xsd:enumeration value="Katrin Pööra"/>
          <xsd:enumeration value="Carmen Raudsepp"/>
          <xsd:enumeration value="Erki varbola"/>
          <xsd:enumeration value="Puudub/Üldine"/>
        </xsd:restriction>
      </xsd:simple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6d5aa-a8ed-48b4-b035-c78780a57260" elementFormDefault="qualified">
    <xsd:import namespace="http://schemas.microsoft.com/office/2006/documentManagement/types"/>
    <xsd:import namespace="http://schemas.microsoft.com/office/infopath/2007/PartnerControls"/>
    <xsd:element name="SharedWithUsers" ma:index="15"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8a9f0371-3995-4fbc-9d01-f8d6f3e04a7e}" ma:internalName="TaxCatchAll" ma:showField="CatchAllData" ma:web="0966d5aa-a8ed-48b4-b035-c78780a572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66d5aa-a8ed-48b4-b035-c78780a57260">
      <Value>26</Value>
    </TaxCatchAll>
    <Tooteomanik xmlns="4d2e130e-4030-47bf-ad05-28e6533ff729" xsi:nil="true"/>
    <lcf76f155ced4ddcb4097134ff3c332f xmlns="4d2e130e-4030-47bf-ad05-28e6533ff729">
      <Terms xmlns="http://schemas.microsoft.com/office/infopath/2007/PartnerControls"/>
    </lcf76f155ced4ddcb4097134ff3c332f>
    <_ApprovalAssignedTo xmlns="4d2e130e-4030-47bf-ad05-28e6533ff729">
      <UserInfo>
        <DisplayName/>
        <AccountId xsi:nil="true"/>
        <AccountType/>
      </UserInfo>
    </_ApprovalAssignedTo>
    <_ApprovalSentBy xmlns="4d2e130e-4030-47bf-ad05-28e6533ff729">
      <UserInfo>
        <DisplayName/>
        <AccountId xsi:nil="true"/>
        <AccountType/>
      </UserInfo>
    </_ApprovalSentBy>
    <_ApprovalStatus xmlns="4d2e130e-4030-47bf-ad05-28e6533ff729">0</_ApprovalStatus>
    <_ApprovalRespondedBy xmlns="4d2e130e-4030-47bf-ad05-28e6533ff729">
      <UserInfo>
        <DisplayName/>
        <AccountId xsi:nil="true"/>
        <AccountType/>
      </UserInfo>
    </_ApprovalRespondedBy>
  </documentManagement>
</p:properties>
</file>

<file path=customXml/itemProps1.xml><?xml version="1.0" encoding="utf-8"?>
<ds:datastoreItem xmlns:ds="http://schemas.openxmlformats.org/officeDocument/2006/customXml" ds:itemID="{E7535102-CCD9-4124-BEB7-1214F19104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e130e-4030-47bf-ad05-28e6533ff729"/>
    <ds:schemaRef ds:uri="0966d5aa-a8ed-48b4-b035-c78780a572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7D752-AEC2-4B73-B4DE-E69840214E6E}">
  <ds:schemaRefs>
    <ds:schemaRef ds:uri="http://schemas.microsoft.com/sharepoint/v3/contenttype/forms"/>
  </ds:schemaRefs>
</ds:datastoreItem>
</file>

<file path=customXml/itemProps3.xml><?xml version="1.0" encoding="utf-8"?>
<ds:datastoreItem xmlns:ds="http://schemas.openxmlformats.org/officeDocument/2006/customXml" ds:itemID="{998E8B05-1535-4EE7-8541-197414535D08}">
  <ds:schemaRefs>
    <ds:schemaRef ds:uri="http://schemas.microsoft.com/office/2006/metadata/properties"/>
    <ds:schemaRef ds:uri="http://schemas.microsoft.com/office/infopath/2007/PartnerControls"/>
    <ds:schemaRef ds:uri="379001b1-07b8-4c2b-953f-9985d151c68b"/>
    <ds:schemaRef ds:uri="f333c2c9-d858-4a07-a087-b6d84dd5708b"/>
    <ds:schemaRef ds:uri="bc6f260e-fa7d-42a4-be96-49e7e4e4f73e"/>
    <ds:schemaRef ds:uri="0966d5aa-a8ed-48b4-b035-c78780a57260"/>
    <ds:schemaRef ds:uri="4d2e130e-4030-47bf-ad05-28e6533ff7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Arenguplaan</vt:lpstr>
      <vt:lpstr>Tegevuskava ja eelarve</vt:lpstr>
      <vt:lpstr>Meeskond ja töötasud</vt:lpstr>
      <vt:lpstr>Eelarve juhised</vt:lpstr>
      <vt:lpstr>'Tegevuskava ja eelarve'!Print_Area</vt:lpstr>
      <vt:lpstr>'Tegevuskava ja eelarve'!Print_Titles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Erki.Varbola@eas.ee</dc:creator>
  <cp:keywords/>
  <dc:description/>
  <cp:lastModifiedBy>Katrin Pööra</cp:lastModifiedBy>
  <cp:revision/>
  <dcterms:created xsi:type="dcterms:W3CDTF">2017-09-15T05:11:12Z</dcterms:created>
  <dcterms:modified xsi:type="dcterms:W3CDTF">2026-10-07T08:10:00Z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0x010100E048025BF7C286478A9BCF93A5BA26FF</vt:lpwstr>
  </property>
  <property fmtid="{D5CDD505-2E9C-101B-9397-08002B2CF9AE}" pid="3" name="Märksõnad">
    <vt:lpwstr/>
  </property>
  <property fmtid="{D5CDD505-2E9C-101B-9397-08002B2CF9AE}" pid="4" name="Osakond">
    <vt:lpwstr>26;#Toetuste osakond|f6aa6ec7-40ef-497a-9773-31c330b0b78c</vt:lpwstr>
  </property>
  <property fmtid="{D5CDD505-2E9C-101B-9397-08002B2CF9AE}" pid="5" name="MSIP_Label_64070b25-3e51-4c49-94ac-1c89225a19f8_Enabled">
    <vt:lpwstr>true</vt:lpwstr>
  </property>
  <property fmtid="{D5CDD505-2E9C-101B-9397-08002B2CF9AE}" pid="6" name="MSIP_Label_64070b25-3e51-4c49-94ac-1c89225a19f8_SetDate">
    <vt:lpwstr>2023-06-19T06:07:30Z</vt:lpwstr>
  </property>
  <property fmtid="{D5CDD505-2E9C-101B-9397-08002B2CF9AE}" pid="7" name="MSIP_Label_64070b25-3e51-4c49-94ac-1c89225a19f8_Method">
    <vt:lpwstr>Standard</vt:lpwstr>
  </property>
  <property fmtid="{D5CDD505-2E9C-101B-9397-08002B2CF9AE}" pid="8" name="MSIP_Label_64070b25-3e51-4c49-94ac-1c89225a19f8_Name">
    <vt:lpwstr>defa4170-0d19-0005-0004-bc88714345d2</vt:lpwstr>
  </property>
  <property fmtid="{D5CDD505-2E9C-101B-9397-08002B2CF9AE}" pid="9" name="MSIP_Label_64070b25-3e51-4c49-94ac-1c89225a19f8_SiteId">
    <vt:lpwstr>3c88e4d0-0f16-4fc9-9c9d-e75d2f2a6adc</vt:lpwstr>
  </property>
  <property fmtid="{D5CDD505-2E9C-101B-9397-08002B2CF9AE}" pid="10" name="MSIP_Label_64070b25-3e51-4c49-94ac-1c89225a19f8_ActionId">
    <vt:lpwstr>01ca19ab-8a08-498f-9969-0939e3810397</vt:lpwstr>
  </property>
  <property fmtid="{D5CDD505-2E9C-101B-9397-08002B2CF9AE}" pid="11" name="MSIP_Label_64070b25-3e51-4c49-94ac-1c89225a19f8_ContentBits">
    <vt:lpwstr>0</vt:lpwstr>
  </property>
  <property fmtid="{D5CDD505-2E9C-101B-9397-08002B2CF9AE}" pid="12" name="M_x00e4_rks_x00f5_nad">
    <vt:lpwstr/>
  </property>
  <property fmtid="{D5CDD505-2E9C-101B-9397-08002B2CF9AE}" pid="13" name="_ExtendedDescription">
    <vt:lpwstr/>
  </property>
</Properties>
</file>