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yhine-my.sharepoint.com/personal/katrin_poora_eis_ee/Documents/Attachments/Desktop/"/>
    </mc:Choice>
  </mc:AlternateContent>
  <xr:revisionPtr revIDLastSave="308" documentId="14_{D07B562E-2E0B-42EF-AB27-7EA502C647BC}" xr6:coauthVersionLast="47" xr6:coauthVersionMax="47" xr10:uidLastSave="{514987FA-26C6-4D8E-B0FF-372F9FC6603C}"/>
  <bookViews>
    <workbookView xWindow="-120" yWindow="-120" windowWidth="51840" windowHeight="21120" tabRatio="683" xr2:uid="{00000000-000D-0000-FFFF-FFFF00000000}"/>
  </bookViews>
  <sheets>
    <sheet name="Üritusel osalejate nimekiri" sheetId="7" r:id="rId1"/>
    <sheet name="Kasusaajate kontroll-leht" sheetId="6" r:id="rId2"/>
    <sheet name="SISi importimise andmed" sheetId="10" r:id="rId3"/>
    <sheet name="Raskustes olev ettevõte" sheetId="1" r:id="rId4"/>
    <sheet name="Eelmise töölehe juhend" sheetId="3" r:id="rId5"/>
    <sheet name="Põhivara juhend (lukustatud)" sheetId="4" r:id="rId6"/>
    <sheet name="Intresside juhend (lukustatud)" sheetId="5" r:id="rId7"/>
    <sheet name="Laenude lisa tööriist" sheetId="2" r:id="rId8"/>
    <sheet name="peidetud" sheetId="11" state="hidden" r:id="rId9"/>
  </sheets>
  <definedNames>
    <definedName name="_Eel1" localSheetId="3">#REF!</definedName>
    <definedName name="_Eel1">#REF!</definedName>
    <definedName name="_Eel2" localSheetId="3">#REF!</definedName>
    <definedName name="_Eel2">#REF!</definedName>
    <definedName name="_ettevõtja_arengupotentsiaal" localSheetId="3">#REF!</definedName>
    <definedName name="_ettevõtja_arengupotentsiaal">#REF!</definedName>
    <definedName name="_Fin1">#REF!</definedName>
    <definedName name="_Ju1">#REF!</definedName>
    <definedName name="_To1" localSheetId="3">#REF!</definedName>
    <definedName name="_To1">#REF!</definedName>
    <definedName name="_To2" localSheetId="3">#REF!</definedName>
    <definedName name="_To2">#REF!</definedName>
    <definedName name="_To3" localSheetId="3">#REF!</definedName>
    <definedName name="_To3">#REF!</definedName>
    <definedName name="_To4" localSheetId="3">#REF!</definedName>
    <definedName name="_To4">#REF!</definedName>
    <definedName name="_To5" localSheetId="3">#REF!</definedName>
    <definedName name="_To5">#REF!</definedName>
    <definedName name="_To6" localSheetId="3">#REF!</definedName>
    <definedName name="_To6">#REF!</definedName>
    <definedName name="_To7" localSheetId="3">#REF!</definedName>
    <definedName name="_To7">#REF!</definedName>
    <definedName name="_Tu1">#REF!</definedName>
    <definedName name="_Tu2">#REF!</definedName>
    <definedName name="adf" localSheetId="3">#REF!</definedName>
    <definedName name="adf">#REF!</definedName>
    <definedName name="adfaf" localSheetId="3">#REF!</definedName>
    <definedName name="adfaf">#REF!</definedName>
    <definedName name="E">#REF!</definedName>
    <definedName name="f" localSheetId="3">#REF!</definedName>
    <definedName name="f">#REF!</definedName>
    <definedName name="fik" localSheetId="3">#REF!</definedName>
    <definedName name="fik">#REF!</definedName>
    <definedName name="Fin_koond" localSheetId="3">#REF!</definedName>
    <definedName name="Fin_koond">#REF!</definedName>
    <definedName name="hidden10">#REF!</definedName>
    <definedName name="hidden4">#REF!</definedName>
    <definedName name="hidden5">#REF!</definedName>
    <definedName name="hidden6">#REF!</definedName>
    <definedName name="hidden8">#REF!</definedName>
    <definedName name="hidden9">#REF!</definedName>
    <definedName name="Jpk" localSheetId="3">#REF!</definedName>
    <definedName name="Jpk">#REF!</definedName>
    <definedName name="Juriidiline_vorm">#REF!</definedName>
    <definedName name="juriidline_vorm">#REF!</definedName>
    <definedName name="Kfik" localSheetId="3">#REF!</definedName>
    <definedName name="Kfik">#REF!</definedName>
    <definedName name="KJpk" localSheetId="3">#REF!</definedName>
    <definedName name="KJpk">#REF!</definedName>
    <definedName name="Ktokok" localSheetId="3">#REF!</definedName>
    <definedName name="Ktokok">#REF!</definedName>
    <definedName name="Ktotek" localSheetId="3">#REF!</definedName>
    <definedName name="Ktotek">#REF!</definedName>
    <definedName name="Ktukok" localSheetId="3">#REF!</definedName>
    <definedName name="Ktukok">#REF!</definedName>
    <definedName name="Ktutok" localSheetId="3">#REF!</definedName>
    <definedName name="Ktutok">#REF!</definedName>
    <definedName name="Loend10">#REF!</definedName>
    <definedName name="Loend15" localSheetId="3">#REF!</definedName>
    <definedName name="Loend15">#REF!</definedName>
    <definedName name="Loend16" localSheetId="3">#REF!</definedName>
    <definedName name="Loend16">#REF!</definedName>
    <definedName name="Loend3">#REF!</definedName>
    <definedName name="Loend5">#REF!</definedName>
    <definedName name="loend6">#REF!</definedName>
    <definedName name="loend7">#REF!</definedName>
    <definedName name="T4sum">#REF!</definedName>
    <definedName name="Teink" localSheetId="3">#REF!</definedName>
    <definedName name="Teink">#REF!</definedName>
    <definedName name="To_koond">#REF!</definedName>
    <definedName name="tokok" localSheetId="3">#REF!</definedName>
    <definedName name="tokok">#REF!</definedName>
    <definedName name="totek" localSheetId="3">#REF!</definedName>
    <definedName name="totek">#REF!</definedName>
    <definedName name="tt" localSheetId="3">#REF!</definedName>
    <definedName name="tt">#REF!</definedName>
    <definedName name="tukok" localSheetId="3">#REF!</definedName>
    <definedName name="tukok">#REF!</definedName>
    <definedName name="tutok" localSheetId="3">#REF!</definedName>
    <definedName name="tutok">#REF!</definedName>
    <definedName name="Vali_valdkond" localSheetId="3">#REF!</definedName>
    <definedName name="Vali_valdk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6" l="1"/>
  <c r="B40" i="6"/>
  <c r="B43" i="6"/>
  <c r="B46" i="6"/>
  <c r="B49" i="6"/>
  <c r="B52" i="6"/>
  <c r="B55" i="6"/>
  <c r="B58" i="6"/>
  <c r="B61" i="6"/>
  <c r="B64" i="6"/>
  <c r="B67" i="6"/>
  <c r="B70" i="6"/>
  <c r="B73" i="6"/>
  <c r="B76" i="6"/>
  <c r="B79" i="6"/>
  <c r="B82" i="6"/>
  <c r="B85" i="6"/>
  <c r="B88" i="6"/>
  <c r="B91" i="6"/>
  <c r="B94" i="6"/>
  <c r="B97" i="6"/>
  <c r="B100" i="6"/>
  <c r="B103" i="6"/>
  <c r="B106" i="6"/>
  <c r="B109" i="6"/>
  <c r="B112" i="6"/>
  <c r="B115" i="6"/>
  <c r="B35" i="6"/>
  <c r="B36" i="6"/>
  <c r="B38" i="6"/>
  <c r="B39" i="6"/>
  <c r="B41" i="6"/>
  <c r="B42" i="6"/>
  <c r="B44" i="6"/>
  <c r="B45" i="6"/>
  <c r="B47" i="6"/>
  <c r="B48" i="6"/>
  <c r="B50" i="6"/>
  <c r="B51" i="6"/>
  <c r="B53" i="6"/>
  <c r="B54" i="6"/>
  <c r="B56" i="6"/>
  <c r="B57" i="6"/>
  <c r="B59" i="6"/>
  <c r="B60" i="6"/>
  <c r="B62" i="6"/>
  <c r="B63" i="6"/>
  <c r="B65" i="6"/>
  <c r="B66" i="6"/>
  <c r="B68" i="6"/>
  <c r="B69" i="6"/>
  <c r="B71" i="6"/>
  <c r="B72" i="6"/>
  <c r="B74" i="6"/>
  <c r="B75" i="6"/>
  <c r="B77" i="6"/>
  <c r="B78" i="6"/>
  <c r="B80" i="6"/>
  <c r="B81" i="6"/>
  <c r="B83" i="6"/>
  <c r="B84" i="6"/>
  <c r="B86" i="6"/>
  <c r="B87" i="6"/>
  <c r="B89" i="6"/>
  <c r="B90" i="6"/>
  <c r="B92" i="6"/>
  <c r="B93" i="6"/>
  <c r="B95" i="6"/>
  <c r="B96" i="6"/>
  <c r="B98" i="6"/>
  <c r="B99" i="6"/>
  <c r="B101" i="6"/>
  <c r="B102" i="6"/>
  <c r="B104" i="6"/>
  <c r="B105" i="6"/>
  <c r="B107" i="6"/>
  <c r="B108" i="6"/>
  <c r="B110" i="6"/>
  <c r="B111" i="6"/>
  <c r="B113" i="6"/>
  <c r="B114" i="6"/>
  <c r="D7" i="7" l="1"/>
  <c r="F59" i="6" l="1"/>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B53" i="10"/>
  <c r="I53" i="10" s="1"/>
  <c r="B54" i="10"/>
  <c r="I54" i="10" s="1"/>
  <c r="B55" i="10"/>
  <c r="I55" i="10" s="1"/>
  <c r="B56" i="10"/>
  <c r="I56" i="10" s="1"/>
  <c r="B57" i="10"/>
  <c r="I57" i="10" s="1"/>
  <c r="B58" i="10"/>
  <c r="I58" i="10" s="1"/>
  <c r="B59" i="10"/>
  <c r="I59" i="10" s="1"/>
  <c r="B60" i="10"/>
  <c r="I60" i="10" s="1"/>
  <c r="B61" i="10"/>
  <c r="I61" i="10" s="1"/>
  <c r="B62" i="10"/>
  <c r="I62" i="10" s="1"/>
  <c r="B63" i="10"/>
  <c r="I63" i="10" s="1"/>
  <c r="B64" i="10"/>
  <c r="I64" i="10" s="1"/>
  <c r="B65" i="10"/>
  <c r="I65" i="10" s="1"/>
  <c r="B66" i="10"/>
  <c r="I66" i="10" s="1"/>
  <c r="B67" i="10"/>
  <c r="I67" i="10" s="1"/>
  <c r="B68" i="10"/>
  <c r="I68" i="10" s="1"/>
  <c r="B69" i="10"/>
  <c r="I69" i="10" s="1"/>
  <c r="B70" i="10"/>
  <c r="I70" i="10" s="1"/>
  <c r="B71" i="10"/>
  <c r="I71" i="10" s="1"/>
  <c r="B72" i="10"/>
  <c r="I72" i="10" s="1"/>
  <c r="B73" i="10"/>
  <c r="I73" i="10" s="1"/>
  <c r="B74" i="10"/>
  <c r="I74" i="10" s="1"/>
  <c r="B75" i="10"/>
  <c r="I75" i="10" s="1"/>
  <c r="B76" i="10"/>
  <c r="I76" i="10" s="1"/>
  <c r="B77" i="10"/>
  <c r="I77" i="10" s="1"/>
  <c r="B78" i="10"/>
  <c r="I78" i="10" s="1"/>
  <c r="B79" i="10"/>
  <c r="I79" i="10" s="1"/>
  <c r="B80" i="10"/>
  <c r="I80" i="10" s="1"/>
  <c r="B81" i="10"/>
  <c r="I81" i="10" s="1"/>
  <c r="B82" i="10"/>
  <c r="I82" i="10" s="1"/>
  <c r="B83" i="10"/>
  <c r="I83" i="10" s="1"/>
  <c r="B84" i="10"/>
  <c r="I84" i="10" s="1"/>
  <c r="B85" i="10"/>
  <c r="I85" i="10" s="1"/>
  <c r="B86" i="10"/>
  <c r="I86" i="10" s="1"/>
  <c r="B87" i="10"/>
  <c r="I87" i="10" s="1"/>
  <c r="B88" i="10"/>
  <c r="I88" i="10" s="1"/>
  <c r="B89" i="10"/>
  <c r="I89" i="10" s="1"/>
  <c r="B90" i="10"/>
  <c r="I90" i="10" s="1"/>
  <c r="B91" i="10"/>
  <c r="I91" i="10" s="1"/>
  <c r="B92" i="10"/>
  <c r="I92" i="10" s="1"/>
  <c r="B93" i="10"/>
  <c r="I93" i="10" s="1"/>
  <c r="B94" i="10"/>
  <c r="I94" i="10" s="1"/>
  <c r="B95" i="10"/>
  <c r="I95" i="10" s="1"/>
  <c r="B96" i="10"/>
  <c r="I96" i="10" s="1"/>
  <c r="B97" i="10"/>
  <c r="I97" i="10" s="1"/>
  <c r="B98" i="10"/>
  <c r="I98" i="10" s="1"/>
  <c r="B99" i="10"/>
  <c r="I99" i="10" s="1"/>
  <c r="B100" i="10"/>
  <c r="I100" i="10" s="1"/>
  <c r="B101" i="10"/>
  <c r="I101" i="10" s="1"/>
  <c r="B102" i="10"/>
  <c r="I102" i="10" s="1"/>
  <c r="B103" i="10"/>
  <c r="I103" i="10" s="1"/>
  <c r="C16" i="6" a="1"/>
  <c r="B34" i="6" s="1"/>
  <c r="B32" i="6" l="1"/>
  <c r="B33" i="6"/>
  <c r="B19" i="6"/>
  <c r="B27" i="6"/>
  <c r="B20" i="6"/>
  <c r="B28" i="6"/>
  <c r="B21" i="6"/>
  <c r="B29" i="6"/>
  <c r="B22" i="6"/>
  <c r="B30" i="6"/>
  <c r="B26" i="6"/>
  <c r="B23" i="6"/>
  <c r="B31" i="6"/>
  <c r="B24" i="6"/>
  <c r="B25" i="6"/>
  <c r="F55" i="6"/>
  <c r="D42" i="6"/>
  <c r="D57" i="6"/>
  <c r="D58" i="6"/>
  <c r="B40" i="10"/>
  <c r="I40" i="10" s="1"/>
  <c r="B46" i="10"/>
  <c r="I46" i="10" s="1"/>
  <c r="D56" i="6"/>
  <c r="D34" i="6"/>
  <c r="F54" i="6"/>
  <c r="D55" i="6"/>
  <c r="D26" i="6"/>
  <c r="F53" i="6"/>
  <c r="B44" i="10"/>
  <c r="I44" i="10" s="1"/>
  <c r="D18" i="6"/>
  <c r="D53" i="6"/>
  <c r="B42" i="10"/>
  <c r="I42" i="10" s="1"/>
  <c r="D52" i="6"/>
  <c r="F58" i="6"/>
  <c r="F50" i="6"/>
  <c r="D54" i="6"/>
  <c r="F52" i="6"/>
  <c r="F51" i="6"/>
  <c r="B41" i="10"/>
  <c r="I41" i="10" s="1"/>
  <c r="D51" i="6"/>
  <c r="F57" i="6"/>
  <c r="D50" i="6"/>
  <c r="F56" i="6"/>
  <c r="C16" i="6"/>
  <c r="F24" i="6"/>
  <c r="F32" i="6"/>
  <c r="F40" i="6"/>
  <c r="F48" i="6"/>
  <c r="F17" i="6"/>
  <c r="F25" i="6"/>
  <c r="F33" i="6"/>
  <c r="F41" i="6"/>
  <c r="F49" i="6"/>
  <c r="D21" i="6"/>
  <c r="D29" i="6"/>
  <c r="D37" i="6"/>
  <c r="D45" i="6"/>
  <c r="B17" i="6"/>
  <c r="D31" i="6"/>
  <c r="F21" i="6"/>
  <c r="F37" i="6"/>
  <c r="F45" i="6"/>
  <c r="F38" i="6"/>
  <c r="F18" i="6"/>
  <c r="F26" i="6"/>
  <c r="F34" i="6"/>
  <c r="F42" i="6"/>
  <c r="D22" i="6"/>
  <c r="D30" i="6"/>
  <c r="D38" i="6"/>
  <c r="D46" i="6"/>
  <c r="B18" i="6"/>
  <c r="D23" i="6"/>
  <c r="D39" i="6"/>
  <c r="D47" i="6"/>
  <c r="D24" i="6"/>
  <c r="D32" i="6"/>
  <c r="D40" i="6"/>
  <c r="D48" i="6"/>
  <c r="F46" i="6"/>
  <c r="F22" i="6"/>
  <c r="D49" i="6"/>
  <c r="D41" i="6"/>
  <c r="D33" i="6"/>
  <c r="D25" i="6"/>
  <c r="D17" i="6"/>
  <c r="D44" i="6"/>
  <c r="D36" i="6"/>
  <c r="D28" i="6"/>
  <c r="D20" i="6"/>
  <c r="D43" i="6"/>
  <c r="D35" i="6"/>
  <c r="D27" i="6"/>
  <c r="D19" i="6"/>
  <c r="F47" i="6"/>
  <c r="F39" i="6"/>
  <c r="F31" i="6"/>
  <c r="F23" i="6"/>
  <c r="F44" i="6"/>
  <c r="F36" i="6"/>
  <c r="F28" i="6"/>
  <c r="F20" i="6"/>
  <c r="F30" i="6"/>
  <c r="F29" i="6"/>
  <c r="F43" i="6"/>
  <c r="F35" i="6"/>
  <c r="F27" i="6"/>
  <c r="F19"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B43" i="10"/>
  <c r="I43" i="10" s="1"/>
  <c r="B45" i="10"/>
  <c r="I45" i="10" s="1"/>
  <c r="B47" i="10"/>
  <c r="I47" i="10" s="1"/>
  <c r="B48" i="10"/>
  <c r="I48" i="10" s="1"/>
  <c r="B49" i="10"/>
  <c r="I49" i="10" s="1"/>
  <c r="B50" i="10"/>
  <c r="I50" i="10" s="1"/>
  <c r="B51" i="10"/>
  <c r="I51" i="10" s="1"/>
  <c r="B52" i="10"/>
  <c r="I52" i="10" s="1"/>
  <c r="B16" i="6" l="1"/>
  <c r="F16" i="6"/>
  <c r="D16" i="6"/>
  <c r="B5" i="10"/>
  <c r="I5" i="10" s="1"/>
  <c r="B6" i="10"/>
  <c r="I6" i="10" s="1"/>
  <c r="B7" i="10"/>
  <c r="I7" i="10" s="1"/>
  <c r="B8" i="10"/>
  <c r="I8" i="10" s="1"/>
  <c r="E23" i="6"/>
  <c r="E21" i="6"/>
  <c r="E22" i="6"/>
  <c r="E20" i="6"/>
  <c r="E19" i="6"/>
  <c r="E26" i="6"/>
  <c r="E18" i="6"/>
  <c r="E25" i="6"/>
  <c r="E24" i="6"/>
  <c r="E17" i="6"/>
  <c r="B16" i="10"/>
  <c r="I16" i="10" s="1"/>
  <c r="B28" i="10"/>
  <c r="I28" i="10" s="1"/>
  <c r="B34" i="10"/>
  <c r="I34" i="10" s="1"/>
  <c r="B24" i="10"/>
  <c r="I24" i="10" s="1"/>
  <c r="B17" i="10"/>
  <c r="I17" i="10" s="1"/>
  <c r="B29" i="10"/>
  <c r="I29" i="10" s="1"/>
  <c r="B11" i="10"/>
  <c r="I11" i="10" s="1"/>
  <c r="B36" i="10"/>
  <c r="I36" i="10" s="1"/>
  <c r="B18" i="10"/>
  <c r="I18" i="10" s="1"/>
  <c r="B30" i="10"/>
  <c r="I30" i="10" s="1"/>
  <c r="B22" i="10"/>
  <c r="I22" i="10" s="1"/>
  <c r="B23" i="10"/>
  <c r="I23" i="10" s="1"/>
  <c r="B19" i="10"/>
  <c r="I19" i="10" s="1"/>
  <c r="B31" i="10"/>
  <c r="I31" i="10" s="1"/>
  <c r="B35" i="10"/>
  <c r="I35" i="10" s="1"/>
  <c r="B20" i="10"/>
  <c r="I20" i="10" s="1"/>
  <c r="B32" i="10"/>
  <c r="I32" i="10" s="1"/>
  <c r="B37" i="10"/>
  <c r="I37" i="10" s="1"/>
  <c r="B25" i="10"/>
  <c r="I25" i="10" s="1"/>
  <c r="B13" i="10"/>
  <c r="I13" i="10" s="1"/>
  <c r="B39" i="10"/>
  <c r="I39" i="10" s="1"/>
  <c r="B27" i="10"/>
  <c r="I27" i="10" s="1"/>
  <c r="B15" i="10"/>
  <c r="I15" i="10" s="1"/>
  <c r="B38" i="10"/>
  <c r="I38" i="10" s="1"/>
  <c r="B26" i="10"/>
  <c r="I26" i="10" s="1"/>
  <c r="B14" i="10"/>
  <c r="I14" i="10" s="1"/>
  <c r="B12" i="10"/>
  <c r="I12" i="10" s="1"/>
  <c r="B10" i="10"/>
  <c r="I10" i="10" s="1"/>
  <c r="B33" i="10"/>
  <c r="I33" i="10" s="1"/>
  <c r="B21" i="10"/>
  <c r="I21" i="10" s="1"/>
  <c r="B9" i="10"/>
  <c r="I9" i="10" s="1"/>
  <c r="B4" i="10" l="1"/>
  <c r="E16" i="6"/>
  <c r="D8" i="6"/>
  <c r="D7" i="6"/>
  <c r="A18" i="6"/>
  <c r="A19" i="6"/>
  <c r="A20" i="6"/>
  <c r="A21" i="6"/>
  <c r="A22" i="6"/>
  <c r="A23" i="6"/>
  <c r="A24" i="6"/>
  <c r="A25" i="6"/>
  <c r="A26" i="6"/>
  <c r="A27" i="6"/>
  <c r="A28" i="6"/>
  <c r="A29" i="6"/>
  <c r="A30" i="6"/>
  <c r="A31" i="6"/>
  <c r="A32" i="6"/>
  <c r="A33" i="6"/>
  <c r="A34" i="6"/>
  <c r="A17" i="6"/>
  <c r="D6" i="6"/>
  <c r="A16" i="6"/>
  <c r="J6" i="7" a="1"/>
  <c r="J6" i="7" s="1"/>
  <c r="J3" i="7" a="1"/>
  <c r="J3" i="7" s="1"/>
  <c r="D3" i="6" s="1"/>
  <c r="J57" i="10" l="1"/>
  <c r="J65" i="10"/>
  <c r="J72" i="10"/>
  <c r="J79" i="10"/>
  <c r="J85" i="10"/>
  <c r="J93" i="10"/>
  <c r="J101" i="10"/>
  <c r="J59" i="10"/>
  <c r="J74" i="10"/>
  <c r="J87" i="10"/>
  <c r="J103" i="10"/>
  <c r="J69" i="10"/>
  <c r="J90" i="10"/>
  <c r="J63" i="10"/>
  <c r="J84" i="10"/>
  <c r="J64" i="10"/>
  <c r="J92" i="10"/>
  <c r="J58" i="10"/>
  <c r="J66" i="10"/>
  <c r="J73" i="10"/>
  <c r="J86" i="10"/>
  <c r="J94" i="10"/>
  <c r="J102" i="10"/>
  <c r="J67" i="10"/>
  <c r="J80" i="10"/>
  <c r="J95" i="10"/>
  <c r="J54" i="10"/>
  <c r="J76" i="10"/>
  <c r="J98" i="10"/>
  <c r="J55" i="10"/>
  <c r="J77" i="10"/>
  <c r="J99" i="10"/>
  <c r="J56" i="10"/>
  <c r="J78" i="10"/>
  <c r="J60" i="10"/>
  <c r="J68" i="10"/>
  <c r="J81" i="10"/>
  <c r="J88" i="10"/>
  <c r="J96" i="10"/>
  <c r="J53" i="10"/>
  <c r="J61" i="10"/>
  <c r="J75" i="10"/>
  <c r="J82" i="10"/>
  <c r="J89" i="10"/>
  <c r="J97" i="10"/>
  <c r="J62" i="10"/>
  <c r="J83" i="10"/>
  <c r="J70" i="10"/>
  <c r="J91" i="10"/>
  <c r="J71" i="10"/>
  <c r="J100" i="10"/>
  <c r="J43" i="10"/>
  <c r="J51" i="10"/>
  <c r="J11" i="10"/>
  <c r="J19" i="10"/>
  <c r="J27" i="10"/>
  <c r="J35" i="10"/>
  <c r="J44" i="10"/>
  <c r="J52" i="10"/>
  <c r="J12" i="10"/>
  <c r="J20" i="10"/>
  <c r="J28" i="10"/>
  <c r="J36" i="10"/>
  <c r="J45" i="10"/>
  <c r="J5" i="10"/>
  <c r="J13" i="10"/>
  <c r="J21" i="10"/>
  <c r="J29" i="10"/>
  <c r="J37" i="10"/>
  <c r="J46" i="10"/>
  <c r="J6" i="10"/>
  <c r="J14" i="10"/>
  <c r="J22" i="10"/>
  <c r="J30" i="10"/>
  <c r="J38" i="10"/>
  <c r="J47" i="10"/>
  <c r="J7" i="10"/>
  <c r="J15" i="10"/>
  <c r="J23" i="10"/>
  <c r="J31" i="10"/>
  <c r="J39" i="10"/>
  <c r="J48" i="10"/>
  <c r="J8" i="10"/>
  <c r="J16" i="10"/>
  <c r="J24" i="10"/>
  <c r="J32" i="10"/>
  <c r="J40" i="10"/>
  <c r="J49" i="10"/>
  <c r="J9" i="10"/>
  <c r="J17" i="10"/>
  <c r="J25" i="10"/>
  <c r="J33" i="10"/>
  <c r="J41" i="10"/>
  <c r="J50" i="10"/>
  <c r="J10" i="10"/>
  <c r="J18" i="10"/>
  <c r="J26" i="10"/>
  <c r="J34" i="10"/>
  <c r="J42" i="10"/>
  <c r="J4" i="10"/>
  <c r="D5" i="6"/>
  <c r="D4" i="6"/>
  <c r="C18" i="1"/>
  <c r="C15" i="1"/>
  <c r="C19" i="1"/>
  <c r="C16" i="1"/>
  <c r="H23" i="5"/>
  <c r="H46" i="5" s="1"/>
  <c r="G23" i="5"/>
  <c r="G46" i="5" s="1"/>
  <c r="H4" i="2"/>
  <c r="H27" i="2" s="1"/>
  <c r="G4" i="2"/>
  <c r="G27" i="2" s="1"/>
  <c r="H22" i="5"/>
  <c r="G22" i="5"/>
  <c r="H3" i="2"/>
  <c r="G3" i="2"/>
  <c r="C20" i="1"/>
  <c r="I4"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KatreG</author>
  </authors>
  <commentList>
    <comment ref="A1" authorId="0" shapeId="0" xr:uid="{00000000-0006-0000-0000-000001000000}">
      <text>
        <r>
          <rPr>
            <sz val="9"/>
            <color indexed="81"/>
            <rFont val="Segoe UI"/>
            <family val="2"/>
            <charset val="186"/>
          </rPr>
          <t xml:space="preserve">Esitatakse koos vahe- ja lõpparuandega
</t>
        </r>
      </text>
    </comment>
    <comment ref="A4" authorId="0" shapeId="0" xr:uid="{00000000-0006-0000-0000-000002000000}">
      <text>
        <r>
          <rPr>
            <sz val="9"/>
            <color indexed="81"/>
            <rFont val="Segoe UI"/>
            <family val="2"/>
            <charset val="186"/>
          </rPr>
          <t xml:space="preserve">Tugiteenused, kus kasusaajad on identifitseeritavad ja saavad VTAd. Kasusaaja on juriidiline isik.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MadisT</author>
    <author>Anni Laanemets</author>
  </authors>
  <commentList>
    <comment ref="H15" authorId="0" shapeId="0" xr:uid="{00000000-0006-0000-0100-000001000000}">
      <text>
        <r>
          <rPr>
            <sz val="9"/>
            <color indexed="81"/>
            <rFont val="Tahoma"/>
            <family val="2"/>
            <charset val="186"/>
          </rPr>
          <t>Vt küsimusi tabeli ülevalt</t>
        </r>
      </text>
    </comment>
    <comment ref="H16" authorId="0" shapeId="0" xr:uid="{64258F55-3978-42B8-B92E-AFE724EDCAE5}">
      <text>
        <r>
          <rPr>
            <sz val="9"/>
            <color indexed="81"/>
            <rFont val="Tahoma"/>
            <family val="2"/>
            <charset val="186"/>
          </rPr>
          <t xml:space="preserve">Vali ettevõtte suurus rippmenüüst. </t>
        </r>
      </text>
    </comment>
    <comment ref="I16" authorId="1" shapeId="0" xr:uid="{D1A683D4-46BE-4057-8F93-DCC11C8AEA1B}">
      <text>
        <r>
          <rPr>
            <sz val="9"/>
            <color indexed="81"/>
            <rFont val="Tahoma"/>
            <family val="2"/>
            <charset val="186"/>
          </rPr>
          <t>Kui kasusaaja vastab tingimustele, siis vasta JAH, kui ei vasta tingimustele, siis vasta EI. Kui tingimus ei kohaldu, siis vasta EI KOHALDU.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Sten Vili</author>
    <author>MadisT</author>
  </authors>
  <commentList>
    <comment ref="B2" authorId="0" shapeId="0" xr:uid="{00000000-0006-0000-0300-000001000000}">
      <text>
        <r>
          <rPr>
            <b/>
            <sz val="9"/>
            <color indexed="81"/>
            <rFont val="Tahoma"/>
            <family val="2"/>
            <charset val="186"/>
          </rPr>
          <t>Sten Vili:</t>
        </r>
        <r>
          <rPr>
            <sz val="9"/>
            <color indexed="81"/>
            <rFont val="Tahoma"/>
            <family val="2"/>
            <charset val="186"/>
          </rPr>
          <t xml:space="preserve">
Märgi: OÜ, AS, UÜ, TÜ, SA, KOV</t>
        </r>
      </text>
    </comment>
    <comment ref="C5" authorId="1" shapeId="0" xr:uid="{00000000-0006-0000-0300-000002000000}">
      <text>
        <r>
          <rPr>
            <sz val="8"/>
            <color indexed="81"/>
            <rFont val="Segoe UI"/>
            <family val="2"/>
            <charset val="186"/>
          </rPr>
          <t>Viimane olemasolev majandusaasta aruanne. Kui selle põhjal on ettevõtja raskustes siis võime küsida bilanssi ja kasumiaruannet viimase kvartali lõpu seisuga, ning hindame seejärel nende põhjal uuesti raskustes olemist.</t>
        </r>
      </text>
    </comment>
    <comment ref="D5" authorId="1" shapeId="0" xr:uid="{00000000-0006-0000-0300-000003000000}">
      <text>
        <r>
          <rPr>
            <sz val="8"/>
            <color indexed="81"/>
            <rFont val="Segoe UI"/>
            <family val="2"/>
            <charset val="186"/>
          </rPr>
          <t>Viimasele olemasolevale majandusaasta aruandele  eelnev aruandeaasta</t>
        </r>
      </text>
    </comment>
    <comment ref="A7" authorId="0" shapeId="0" xr:uid="{00000000-0006-0000-0300-000004000000}">
      <text>
        <r>
          <rPr>
            <sz val="9"/>
            <color indexed="81"/>
            <rFont val="Tahoma"/>
            <family val="2"/>
            <charset val="186"/>
          </rPr>
          <t xml:space="preserve">Avaliku- ja kolmanda sektori asutustel seda näitajat ei ole ja seega pole seda vaja täita. </t>
        </r>
      </text>
    </comment>
    <comment ref="A8" authorId="0" shapeId="0" xr:uid="{00000000-0006-0000-0300-000005000000}">
      <text>
        <r>
          <rPr>
            <sz val="9"/>
            <color indexed="81"/>
            <rFont val="Tahoma"/>
            <family val="2"/>
            <charset val="186"/>
          </rPr>
          <t>Kui omakapital on negatiivne siis märkida miinusmärgiga</t>
        </r>
      </text>
    </comment>
    <comment ref="A9" authorId="1" shapeId="0" xr:uid="{00000000-0006-0000-0300-000006000000}">
      <text>
        <r>
          <rPr>
            <sz val="9"/>
            <color indexed="81"/>
            <rFont val="Segoe UI"/>
            <family val="2"/>
            <charset val="186"/>
          </rPr>
          <t>MTÜde puhul põhitegevuse tulem, tegevustulem vms. Kasum/kahjum kus on finantskulud/tulud maha või juurde arvatud.
Kahjum tuleb märkida miinusmärgiga</t>
        </r>
      </text>
    </comment>
    <comment ref="A10" authorId="0" shapeId="0" xr:uid="{00000000-0006-0000-0300-000007000000}">
      <text>
        <r>
          <rPr>
            <sz val="9"/>
            <color indexed="81"/>
            <rFont val="Tahoma"/>
            <family val="2"/>
            <charset val="186"/>
          </rPr>
          <t>Mõni ettevõtja märgib kulumi kasumiaruandesse miinusega. Mudelisse tuleb sisestada negatiivselt. Kui kasumiaruandes ei ole, tasub vaadata põhivara lisa, ning sealt materiaalse ja immateriaalse põhivara "amortisatsioonikulu"</t>
        </r>
      </text>
    </comment>
    <comment ref="A11" authorId="0" shapeId="0" xr:uid="{00000000-0006-0000-0300-000008000000}">
      <text>
        <r>
          <rPr>
            <sz val="9"/>
            <color indexed="81"/>
            <rFont val="Tahoma"/>
            <family val="2"/>
            <charset val="186"/>
          </rPr>
          <t>Kuna tegemist on kuluga, siis märgime siin negatiivselt, aruandes peaks olema miinusmärgiga. Kui aruaruandes on kajastatud finantstulud ja -kulud, siis tuleks vaadata kas on lisa finantstulud- ja kulud. Kui on positiivne number ja lisa ei ole, siis võiks vaadata laenude lisa ning kalkuleerida ise interssikulu.</t>
        </r>
      </text>
    </comment>
    <comment ref="A15" authorId="1" shapeId="0" xr:uid="{00000000-0006-0000-0300-000009000000}">
      <text>
        <r>
          <rPr>
            <sz val="9"/>
            <color indexed="81"/>
            <rFont val="Segoe UI"/>
            <family val="2"/>
            <charset val="186"/>
          </rPr>
          <t xml:space="preserve">Rida 15-18 hindame kõikide taotlejate puhul olenemata taotleja organisatsiooni tüübist.
</t>
        </r>
      </text>
    </comment>
    <comment ref="B20" authorId="1" shapeId="0" xr:uid="{00000000-0006-0000-0300-00000A000000}">
      <text>
        <r>
          <rPr>
            <sz val="9"/>
            <color indexed="81"/>
            <rFont val="Segoe UI"/>
            <family val="2"/>
            <charset val="186"/>
          </rPr>
          <t xml:space="preserve">Hindame vaid suurettevõtja ja üle 3 aasta vanuse VKE puhul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<sst xmlns="http://schemas.openxmlformats.org/spreadsheetml/2006/main" count="328" uniqueCount="108">
  <si>
    <t>Üritusel/tegevustes osalejate nimekiri ja kinnitused</t>
  </si>
  <si>
    <t>Meede:</t>
  </si>
  <si>
    <r>
      <t xml:space="preserve">Loomeettevõtjatele tugiteenuste pakkumise, nende arenguplaanide elluviimise ja ekspordivõimekuse kasvu toetamine: </t>
    </r>
    <r>
      <rPr>
        <b/>
        <sz val="11"/>
        <color theme="1"/>
        <rFont val="Calibri"/>
        <family val="2"/>
        <charset val="186"/>
        <scheme val="minor"/>
      </rPr>
      <t>loomeettevõtjatele tugiteenuste pakkumise toetus</t>
    </r>
  </si>
  <si>
    <t>Ürituste/tegevuste nimi:</t>
  </si>
  <si>
    <t>Nr.</t>
  </si>
  <si>
    <t>Osaleja nimi</t>
  </si>
  <si>
    <t>Ettevõtja ärinimi</t>
  </si>
  <si>
    <t>Äriregistri kood</t>
  </si>
  <si>
    <t>E-mail</t>
  </si>
  <si>
    <t>Abi  summa osaleja kohta</t>
  </si>
  <si>
    <t>Allkiri</t>
  </si>
  <si>
    <t>Kasusaaja kinnitused</t>
  </si>
  <si>
    <t>1. Kasusaajad  on väikese- ja keskmise suurusega ettevõtjad. Väike- ja keskmise suurusega ettevõtja ehk VKE on ettevõtja, kes vastab grupierandi määruse lisas 1 toodud väike- ja keskmise suurusega ettevõtjale sätestatud kriteeriumidele. Grupierandi määrus Lisa 1 (komisjoni määrus (EL) nr 651/2014) ja EASi koostatud juhend http://www.eas.ee/wp-content/uploads/2015/12/VKE_definitsiooni_selgitus_-_EK_mrus_651-2014_alusel_-_2015.pdf</t>
  </si>
  <si>
    <t>4. Kasusaaja ei ole raskustes olev ettevõtja Euroopa Komisjoni määruse nr 651/2014 (http://eur-lex.europa.eu/legal-content/ET/TXT/HTML/?uri=CELEX:32014R0651&amp;from=EN) artikkel 2 punkti 18 mõttes, sh kasusaaja või tema üle valitsevat mõju omava isiku suhtes ei ole algatatud likvideerimis-, sundlõpetamis- või pankrotimenetlust ega tehtud pankrotiotsust.</t>
  </si>
  <si>
    <t>Juhul, kui ettevõtja ei vasta eelpool loetletud tingimustele, siis tuleb üritusel/tegevuses osalemise kulu tasuda ettevõtja poolt.</t>
  </si>
  <si>
    <t>Kasusaajate kontrolli kontroll-leht</t>
  </si>
  <si>
    <t>Ürituse kuupäev:</t>
  </si>
  <si>
    <t>Vastavuskontrolli teostaja nimi:</t>
  </si>
  <si>
    <t>Osalejate arv</t>
  </si>
  <si>
    <t>Abi  summa</t>
  </si>
  <si>
    <t>Kasusaaja kontserni VTA saldo enne ürituse toimumist</t>
  </si>
  <si>
    <t>2.</t>
  </si>
  <si>
    <t>3.</t>
  </si>
  <si>
    <t>4.</t>
  </si>
  <si>
    <t>Jah</t>
  </si>
  <si>
    <t>Ei</t>
  </si>
  <si>
    <t>Ei kohaldu</t>
  </si>
  <si>
    <t>Raskustes oleva ettevõtte hindamine</t>
  </si>
  <si>
    <t>Ettevõtte liik:</t>
  </si>
  <si>
    <t>Finantsnäitajad täitmiseks</t>
  </si>
  <si>
    <t>Väärtused (sisestada!)</t>
  </si>
  <si>
    <t>Näitaja</t>
  </si>
  <si>
    <t>Andmete allikas</t>
  </si>
  <si>
    <t xml:space="preserve"> Eelnev majandusaasta</t>
  </si>
  <si>
    <t xml:space="preserve"> Eelnev majandusaasta     -1</t>
  </si>
  <si>
    <t>Vara kokku</t>
  </si>
  <si>
    <t>Bilanss "Aktiva/Vara kokku" või "Passiva/Kohustised ja omakapital"</t>
  </si>
  <si>
    <t>Osa- või aktsiakapital</t>
  </si>
  <si>
    <t>Bilanss "Osa- või aktsiakapital"</t>
  </si>
  <si>
    <t>Omakapital või netovara kokku</t>
  </si>
  <si>
    <t>Bilanss "Kokku omakapital"</t>
  </si>
  <si>
    <t>Kasum (kahjum) enne tulumaksustamist</t>
  </si>
  <si>
    <t>Kasumiaruanne "Kasum (kahjum) enne tulumaksustamist"</t>
  </si>
  <si>
    <t>Aruande aasta põhivara kulum</t>
  </si>
  <si>
    <t>Kasumiaruanne "Põhivara kulum ja selle väärtuse langus"</t>
  </si>
  <si>
    <t>Intressikulud</t>
  </si>
  <si>
    <r>
      <t>Kasumiaruanne</t>
    </r>
    <r>
      <rPr>
        <sz val="11"/>
        <color theme="1"/>
        <rFont val="Calibri"/>
        <family val="2"/>
        <charset val="186"/>
        <scheme val="minor"/>
      </rPr>
      <t xml:space="preserve"> või Lisad "Intressikulud"</t>
    </r>
  </si>
  <si>
    <r>
      <rPr>
        <b/>
        <sz val="11"/>
        <color indexed="8"/>
        <rFont val="Calibri"/>
        <family val="2"/>
        <charset val="186"/>
      </rPr>
      <t xml:space="preserve">Tulemused
</t>
    </r>
    <r>
      <rPr>
        <sz val="11"/>
        <color theme="1"/>
        <rFont val="Calibri"/>
        <family val="2"/>
        <charset val="186"/>
        <scheme val="minor"/>
      </rPr>
      <t>Ettevõte on raskustes siis, kui mõlemal aastal on kõik näitajad punased (</t>
    </r>
    <r>
      <rPr>
        <b/>
        <sz val="11"/>
        <color indexed="8"/>
        <rFont val="Calibri"/>
        <family val="2"/>
        <charset val="186"/>
      </rPr>
      <t>avaliku ja kolmanda sektori</t>
    </r>
    <r>
      <rPr>
        <sz val="11"/>
        <color theme="1"/>
        <rFont val="Calibri"/>
        <family val="2"/>
        <charset val="186"/>
        <scheme val="minor"/>
      </rPr>
      <t xml:space="preserve"> puhul kõige alumine näitaja ei kohaldu!). Rida 20 vaatame eraldi. </t>
    </r>
  </si>
  <si>
    <t>Üle-eelmine majandusaasta</t>
  </si>
  <si>
    <r>
      <t xml:space="preserve">Hindame </t>
    </r>
    <r>
      <rPr>
        <b/>
        <sz val="11"/>
        <color indexed="8"/>
        <rFont val="Calibri"/>
        <family val="2"/>
        <charset val="186"/>
      </rPr>
      <t>suurettevõtjal</t>
    </r>
  </si>
  <si>
    <t>Finantsvõimendus: Võla suhe omakapitali   &gt; 7,5</t>
  </si>
  <si>
    <t>EBITDA suhe intressimaksete kattevarasse &lt; 1</t>
  </si>
  <si>
    <t>Eelmine majandusaasta</t>
  </si>
  <si>
    <r>
      <t>Hindame suurettevõtjal ja üle 3.a vanusel VKEl (</t>
    </r>
    <r>
      <rPr>
        <b/>
        <sz val="11"/>
        <color indexed="8"/>
        <rFont val="Calibri"/>
        <family val="2"/>
        <charset val="186"/>
      </rPr>
      <t>ainult AS, OÜ, täis- ja usaldusühing</t>
    </r>
    <r>
      <rPr>
        <sz val="11"/>
        <color theme="1"/>
        <rFont val="Calibri"/>
        <family val="2"/>
        <charset val="186"/>
        <scheme val="minor"/>
      </rPr>
      <t>)</t>
    </r>
  </si>
  <si>
    <t>Netovara suhe osa- või aktsiakapitali &lt;0,5</t>
  </si>
  <si>
    <t>1. Esmalt tuleks täita ära read 5.-7. ehk bilansiga seotud kirjed.</t>
  </si>
  <si>
    <t>2. Suurettevõtete ja üle kolme aasta vanade VKE'de (ainult AS, OÜ, täis- ja usaldusühingu) puhul vaatame esmalt rea 19 tulemust. Kui "netovara suhe osa- või aktsiakapitali" on alla 0,5, siis rohkem edasi ei vaata (lahter läheb punaseks), sest ettevõte on raskustes. Sihtasutuste ja KOVide puhul rida 19 ei vaata, sellisel juhul mine järgmise sammu juurde. Kui lahter on AS, OÜ, täis- või usaldusühingu puhul roheline, siis liigu järgmise sammu juurde.</t>
  </si>
  <si>
    <t>3. Vaata ridasid 14 ja 17, kui üks neist ridadest on roheline, siis rohkem edasi ei pea minema ja ettevõte ei ole raskustes. Kui mõlemad näitajad on punases, siis tuleb minna järgmiste sammude juurde.</t>
  </si>
  <si>
    <t>4. Täida rida 8 vastavalt kasumiaruandele</t>
  </si>
  <si>
    <t>5. Täida rida 9 vastavalt kasumiaruandele kui kasumiaruandes ei ole rida "Põhivara kulum ja selle väärtuse langus", siis otsi kas on olemas lisad "Materiaalne põhivara" ja "Immateriaalne põhivara", sellisel juhul vaata "põhivara juhendit."</t>
  </si>
  <si>
    <t>6. Täida rida 10 vastavalt kasumiaruandele kui kasumiaruandes ei ole rida "Intressikulud", siis vaata lehte "Intresside juhend"</t>
  </si>
  <si>
    <t>7. Kontrolli ridade 15 ja 18 värvust. Kui rida 15 ja 18 mõlemad on punased, siis tegemist raskuses ettevõttega. Kui üks lahtritest roheline, siis ei ole ettevõte raskustes.</t>
  </si>
  <si>
    <t>Näeme, et kasumiaruandes ei ole põhivara kulumit.</t>
  </si>
  <si>
    <t>Otsime ülesse lisad "Materiaalsed põhivarad" ning "Immateriaalsed põhivarad". Ettevõtetel tihti on materiaalsed põhivarad, aga immateriaalseid põhivarasid ei ole.</t>
  </si>
  <si>
    <t>Otsime ülesse read amortisatsioonikulu. Immateeriaalse põhivara puhul on näha, et amortisatsioonikulu ei ole. Selle põhjuseks on antud juhul see, et vara on täielikult amortiseerunud, aga selle põhjuseks võib ka olla see, et antud varaklassi raamatupidamisreeglite järgi ei amortiseerita.</t>
  </si>
  <si>
    <t>Praegusel juhul läheks esimesse tabellise vasakule -1000 ja paremale -2000. Pane tähele, et numbrid on antud tuhandetes eurodes.</t>
  </si>
  <si>
    <t>Kui ettevõtte kasumiaruandes ei ole eraldi rida intressikulud, vaid on muud finantstulud ja -kulud nagu siin:</t>
  </si>
  <si>
    <t>Antud juhul on eraldi olemas muud finantstulud ja -kulud lisa (lisa nr 17) ning saame vaadata, kas seal on toodud intressikulud</t>
  </si>
  <si>
    <t>Kui intressikulud ei ole kasumiaruandes eraldi kajastatud ning finantstulude ja -kulude lisa ei ole, siis tuleb kasutada laenukohustiste lisa.</t>
  </si>
  <si>
    <t>All on toodud näide kuidas arvutada ligikaudset intressikulu.</t>
  </si>
  <si>
    <t>Intressikulud:</t>
  </si>
  <si>
    <t>Laenusumma</t>
  </si>
  <si>
    <t>Intressimäär</t>
  </si>
  <si>
    <t>Lõpptähtaeg</t>
  </si>
  <si>
    <t>Huvipakkuvad aastad:</t>
  </si>
  <si>
    <t>&lt;- need numbrid läheksid praegusel juhul tabelisse</t>
  </si>
  <si>
    <t>Kui ettevõttel ei ole laenukohusti ning intressikulusid, siis täida pealehel tabelis intressikulu lahtrid 0'iga.</t>
  </si>
  <si>
    <t>Osalemise tunnus</t>
  </si>
  <si>
    <t>Registrikood</t>
  </si>
  <si>
    <t>Ettevõtte nimi</t>
  </si>
  <si>
    <t>Asutamise kuupäev</t>
  </si>
  <si>
    <t>Riik</t>
  </si>
  <si>
    <t>Staatus</t>
  </si>
  <si>
    <t>Ettevõtte suurus</t>
  </si>
  <si>
    <t>Tulemusnäitaja mõõtmise kuupäev</t>
  </si>
  <si>
    <t>1. (siia lisada ettevõtte suuruse rippmenüü)</t>
  </si>
  <si>
    <t>Mikroettevõte</t>
  </si>
  <si>
    <t>Väikeettevõte</t>
  </si>
  <si>
    <t>Keskmine ettevõte</t>
  </si>
  <si>
    <t>Suurettevõte</t>
  </si>
  <si>
    <t>Väljumise ootel</t>
  </si>
  <si>
    <t>Andmed SISi importimiseks</t>
  </si>
  <si>
    <t>Osalejate arv kokku (täitub automaatselt)</t>
  </si>
  <si>
    <t>Abi summa kokku (täitub automaatselt)</t>
  </si>
  <si>
    <t>Abi andmise kuupäev (täitub automaatselt):</t>
  </si>
  <si>
    <t>JUHEND: Hallid väljad tabelis täituvad automaatselt pärast lehel "Ürituse osalejate nimekiri" täitmist. Seega soovitame valemide lahtritest mitte kustutada. Täita tuleks valged taustaga lahtrid.</t>
  </si>
  <si>
    <t>Ürituse abi summa kokku (täitub automaatselt):</t>
  </si>
  <si>
    <t>1. Kasusaaja ettevõtte suurus. Kasusaajad  on väikese- ja keskmise suurusega ettevõtjad. Väike- ja keskmise suurusega ettevõtja ehk VKE on ettevõtja, kes vastab grupierandi määruse lisas 1 toodud väike- ja keskmise suurusega ettevõtjale sätestatud kriteeriumidele. Grupierandi määrus Lisa 1 (komisjoni määrus (EL) nr 651/2014) ja EASi koostatud juhend http://www.eas.ee/wp-content/uploads/2015/12/VKE_definitsiooni_selgitus_-_EK_mrus_651-2014_alusel_-_2015.pdf</t>
  </si>
  <si>
    <r>
      <rPr>
        <sz val="11"/>
        <rFont val="Calibri"/>
        <family val="2"/>
        <charset val="186"/>
      </rPr>
      <t xml:space="preserve">2. Kasusaaja ei tegutse vähese tähtsusega abi määruse 2023/2831 (VTA määrus) artikli 1 lõikes 1 välistatud  majandusvaldkondades:
1) Euroopa Ühenduse asutamislepingu lisas I loetletud põllumajandustoodete esmane tootmine;
2) VTA määruse artikli 1 lõike 1 punktis c sätestatud tingimustel asutamislepingu I lisas loetletud põllumajandustoodete töötlemine ja turustamine;
3) kalapüük ja vesiviljelus (EMTAK 2008, jagu A, alajagu 03) ning kalade töötlemine (EMTAK 2008, jagu C, alajagu 10) ning neid teenindavad tegevusalad.
</t>
    </r>
    <r>
      <rPr>
        <sz val="11"/>
        <rFont val="Calibri"/>
        <family val="2"/>
        <charset val="186"/>
        <scheme val="minor"/>
      </rPr>
      <t xml:space="preserve">
</t>
    </r>
  </si>
  <si>
    <t xml:space="preserve">3. Kasusaajale ja kontsernile, millesse kasusaaja kuulub, mis tahes kolme aasta pikkuse ajavahemiku jooksul eraldatud vähese tähtsusega abi ei ületa koos programmi abiga vähese tähtsusega abi ülemmäära 300 000 eurot. </t>
  </si>
  <si>
    <t>Abi andmise kuupäev (ürituse toimumise viimane kpv):</t>
  </si>
  <si>
    <t>Eemaldamise kuupäev</t>
  </si>
  <si>
    <t>Eemaldamise kommentaar</t>
  </si>
  <si>
    <t>Toetuse andmise/tegevusel osalemise kuupäev</t>
  </si>
  <si>
    <t>Ettevõtte vanus</t>
  </si>
  <si>
    <t>Mitterahalist toetust saavad ettevõtjad</t>
  </si>
  <si>
    <t>VKEd, kellel on suurem lisandväärtus töötaja kohta</t>
  </si>
  <si>
    <r>
      <rPr>
        <sz val="11"/>
        <rFont val="Calibri"/>
        <family val="2"/>
        <charset val="186"/>
        <scheme val="minor"/>
      </rPr>
      <t xml:space="preserve">Tabel koondab kasusaajate andmed SISi importimise malli kujule. </t>
    </r>
    <r>
      <rPr>
        <sz val="10"/>
        <rFont val="Calibri"/>
        <family val="2"/>
        <charset val="186"/>
        <scheme val="minor"/>
      </rPr>
      <t xml:space="preserve">
</t>
    </r>
    <r>
      <rPr>
        <b/>
        <sz val="10"/>
        <rFont val="Calibri"/>
        <family val="2"/>
        <charset val="186"/>
        <scheme val="minor"/>
      </rPr>
      <t xml:space="preserve">JUHEND </t>
    </r>
    <r>
      <rPr>
        <sz val="10"/>
        <rFont val="Calibri"/>
        <family val="2"/>
        <charset val="186"/>
        <scheme val="minor"/>
      </rPr>
      <t xml:space="preserve">
</t>
    </r>
    <r>
      <rPr>
        <b/>
        <sz val="10"/>
        <color theme="9" tint="-0.249977111117893"/>
        <rFont val="Calibri"/>
        <family val="2"/>
        <charset val="186"/>
        <scheme val="minor"/>
      </rPr>
      <t>TABELI täitmine:</t>
    </r>
    <r>
      <rPr>
        <sz val="10"/>
        <rFont val="Calibri"/>
        <family val="2"/>
        <charset val="186"/>
        <scheme val="minor"/>
      </rPr>
      <t xml:space="preserve">
1. Kontrolli, et kõik kasusaajate andmed on vormile tekkinud</t>
    </r>
    <r>
      <rPr>
        <i/>
        <sz val="10"/>
        <rFont val="Calibri"/>
        <family val="2"/>
        <charset val="186"/>
        <scheme val="minor"/>
      </rPr>
      <t xml:space="preserve"> (valemid on lisatud kuni rida 100).</t>
    </r>
    <r>
      <rPr>
        <sz val="10"/>
        <rFont val="Calibri"/>
        <family val="2"/>
        <charset val="186"/>
        <scheme val="minor"/>
      </rPr>
      <t xml:space="preserve">
2. Osalemise tunnus peab igal ettevõttel olema unikaalne. 
3. Kui impordite andmeid sündmusele, kuhu juba on varasemalt ettevõtteid lisatud siis muutke uute ettevõtete tunnused selliselt, et need ei kattuks juba sündmusele lisatud ettevõtetega. Näiteks kui sündmusel on ettevõtted, mille tunnused on 1-10 siis alustage uute ettevõtete lisamisel osalemise tunnust 11-st.
4. Halli taustaga välju (C, D, E, K, M, N veerg) ei ole vaja täita. SIS täidab need väljad ise Äriregistri andmete alusel.
</t>
    </r>
    <r>
      <rPr>
        <b/>
        <sz val="10"/>
        <color theme="9" tint="-0.249977111117893"/>
        <rFont val="Calibri"/>
        <family val="2"/>
        <charset val="186"/>
        <scheme val="minor"/>
      </rPr>
      <t>SISi importfaili andmete kopeerimine:</t>
    </r>
    <r>
      <rPr>
        <b/>
        <sz val="10"/>
        <rFont val="Calibri"/>
        <family val="2"/>
        <charset val="186"/>
        <scheme val="minor"/>
      </rPr>
      <t xml:space="preserve">
</t>
    </r>
    <r>
      <rPr>
        <sz val="10"/>
        <rFont val="Calibri"/>
        <family val="2"/>
        <charset val="186"/>
        <scheme val="minor"/>
      </rPr>
      <t>1. Salvesta enda arvutisse Sündmuste Infosüsteemist (SIS) sündmuse lehelt „Ettevõtted“ impordi mall.
2. Kopeeri antud tabelist andme SISi impordi mallile. NB! Kasuta kopeerimisel funktsiooni „Values“, et kopeeriksite ainult andmed, mitte valemid.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</si>
</sst>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Red]\-#,##0\ "/>
    <numFmt numFmtId="165" formatCode="#,##0.00_ ;[Red]\-#,##0.00\ "/>
    <numFmt numFmtId="166" formatCode="0\."/>
  </numFmts>
  <fonts count="28" x14ac:knownFonts="1">
    <font>
      <sz val="11"/>
      <color theme="1"/>
      <name val="Calibri"/>
      <family val="2"/>
      <charset val="186"/>
      <scheme val="minor"/>
    </font>
    <font>
      <sz val="11"/>
      <color theme="1"/>
      <name val="Calibri"/>
      <family val="2"/>
      <charset val="186"/>
      <scheme val="minor"/>
    </font>
    <font>
      <sz val="10"/>
      <name val="Arial"/>
      <family val="2"/>
      <charset val="186"/>
    </font>
    <font>
      <sz val="11"/>
      <name val="Calibri"/>
      <family val="2"/>
      <charset val="186"/>
      <scheme val="minor"/>
    </font>
    <font>
      <b/>
      <sz val="11"/>
      <color indexed="8"/>
      <name val="Calibri"/>
      <family val="2"/>
      <charset val="186"/>
    </font>
    <font>
      <b/>
      <sz val="11"/>
      <name val="Calibri"/>
      <family val="2"/>
      <charset val="186"/>
      <scheme val="minor"/>
    </font>
    <font>
      <sz val="8"/>
      <color indexed="81"/>
      <name val="Segoe UI"/>
      <family val="2"/>
      <charset val="186"/>
    </font>
    <font>
      <sz val="9"/>
      <color indexed="81"/>
      <name val="Segoe UI"/>
      <family val="2"/>
      <charset val="186"/>
    </font>
    <font>
      <sz val="9"/>
      <color indexed="81"/>
      <name val="Tahoma"/>
      <family val="2"/>
      <charset val="186"/>
    </font>
    <font>
      <b/>
      <sz val="9"/>
      <color indexed="81"/>
      <name val="Tahoma"/>
      <family val="2"/>
      <charset val="186"/>
    </font>
    <font>
      <sz val="11"/>
      <color rgb="FFFF0000"/>
      <name val="Calibri"/>
      <family val="2"/>
      <charset val="186"/>
      <scheme val="minor"/>
    </font>
    <font>
      <b/>
      <sz val="11"/>
      <color theme="1"/>
      <name val="Calibri"/>
      <family val="2"/>
      <charset val="186"/>
      <scheme val="minor"/>
    </font>
    <font>
      <u/>
      <sz val="11"/>
      <color theme="10"/>
      <name val="Calibri"/>
      <family val="2"/>
      <charset val="186"/>
    </font>
    <font>
      <b/>
      <sz val="14"/>
      <color theme="1"/>
      <name val="Calibri"/>
      <family val="2"/>
      <charset val="186"/>
      <scheme val="minor"/>
    </font>
    <font>
      <sz val="11"/>
      <name val="Calibri"/>
      <family val="2"/>
      <charset val="186"/>
    </font>
    <font>
      <b/>
      <sz val="14"/>
      <name val="Calibri"/>
      <family val="2"/>
      <charset val="186"/>
      <scheme val="minor"/>
    </font>
    <font>
      <sz val="11"/>
      <color indexed="8"/>
      <name val="Calibri"/>
      <family val="2"/>
      <scheme val="minor"/>
    </font>
    <font>
      <sz val="10"/>
      <color indexed="8"/>
      <name val="Calibri"/>
      <family val="2"/>
      <scheme val="minor"/>
    </font>
    <font>
      <sz val="10"/>
      <color rgb="FFC00000"/>
      <name val="Calibri"/>
      <family val="2"/>
      <scheme val="minor"/>
    </font>
    <font>
      <sz val="10"/>
      <name val="Calibri"/>
      <family val="2"/>
      <charset val="186"/>
      <scheme val="minor"/>
    </font>
    <font>
      <b/>
      <sz val="14"/>
      <color indexed="8"/>
      <name val="Calibri"/>
      <family val="2"/>
      <charset val="186"/>
      <scheme val="minor"/>
    </font>
    <font>
      <b/>
      <sz val="10"/>
      <name val="Calibri"/>
      <family val="2"/>
      <charset val="186"/>
      <scheme val="minor"/>
    </font>
    <font>
      <b/>
      <sz val="10"/>
      <color theme="9" tint="-0.249977111117893"/>
      <name val="Calibri"/>
      <family val="2"/>
      <charset val="186"/>
      <scheme val="minor"/>
    </font>
    <font>
      <i/>
      <sz val="10"/>
      <name val="Calibri"/>
      <family val="2"/>
      <charset val="186"/>
      <scheme val="minor"/>
    </font>
    <font>
      <sz val="11"/>
      <color rgb="FF00B050"/>
      <name val="Calibri"/>
      <family val="2"/>
      <charset val="186"/>
      <scheme val="minor"/>
    </font>
    <font>
      <sz val="10"/>
      <color theme="1"/>
      <name val="Arial"/>
      <family val="2"/>
    </font>
    <font>
      <sz val="11"/>
      <color theme="1"/>
      <name val="Calibri"/>
      <family val="2"/>
      <scheme val="minor"/>
    </font>
    <font>
      <sz val="11"/>
      <name val="Calibri"/>
      <family val="2"/>
      <scheme val="minor"/>
    </font>
  </fonts>
  <fills count="10">
    <fill>
      <patternFill patternType="none"/>
    </fill>
    <fill>
      <patternFill patternType="gray125"/>
    </fill>
    <fill>
      <patternFill patternType="solid">
        <fgColor rgb="FFCCFFCC"/>
        <bgColor indexed="64"/>
      </patternFill>
    </fill>
    <fill>
      <patternFill patternType="solid">
        <fgColor rgb="FF00B050"/>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bgColor indexed="64"/>
      </patternFill>
    </fill>
  </fills>
  <borders count="3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2" fillId="0" borderId="0"/>
    <xf numFmtId="0" fontId="12" fillId="0" borderId="0" applyNumberFormat="0" applyFill="0" applyBorder="0" applyAlignment="0" applyProtection="0">
      <alignment vertical="top"/>
      <protection locked="0"/>
    </xf>
    <xf numFmtId="0" fontId="16" fillId="0" borderId="0"/>
  </cellStyleXfs>
  <cellXfs count="157">
    <xf numFmtId="0" fontId="0" fillId="0" borderId="0" xfId="0"/>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3" fillId="2" borderId="6" xfId="1" applyFont="1" applyFill="1" applyBorder="1" applyAlignment="1" applyProtection="1">
      <alignment horizontal="center" vertical="center" wrapText="1"/>
      <protection locked="0"/>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164" fontId="0" fillId="0" borderId="9" xfId="0" applyNumberFormat="1" applyBorder="1" applyAlignment="1" applyProtection="1">
      <alignment horizontal="right" vertical="center"/>
      <protection locked="0"/>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164" fontId="0" fillId="0" borderId="12" xfId="0" applyNumberFormat="1" applyBorder="1" applyAlignment="1" applyProtection="1">
      <alignment horizontal="right" vertical="center"/>
      <protection locked="0"/>
    </xf>
    <xf numFmtId="0" fontId="0" fillId="2" borderId="10" xfId="0" applyFill="1" applyBorder="1" applyAlignment="1">
      <alignment horizontal="left" wrapText="1"/>
    </xf>
    <xf numFmtId="0" fontId="0" fillId="2" borderId="11" xfId="0" applyFill="1" applyBorder="1" applyAlignment="1">
      <alignment horizontal="left" wrapText="1"/>
    </xf>
    <xf numFmtId="164" fontId="3" fillId="0" borderId="12" xfId="1" applyNumberFormat="1" applyFont="1" applyBorder="1" applyAlignment="1" applyProtection="1">
      <alignment horizontal="right" wrapText="1"/>
      <protection locked="0"/>
    </xf>
    <xf numFmtId="0" fontId="3" fillId="0" borderId="0" xfId="0" applyFont="1"/>
    <xf numFmtId="164" fontId="0" fillId="0" borderId="12" xfId="0" applyNumberFormat="1" applyBorder="1" applyAlignment="1">
      <alignment horizontal="right" vertical="center"/>
    </xf>
    <xf numFmtId="0" fontId="0" fillId="2" borderId="16" xfId="0" applyFill="1" applyBorder="1" applyAlignment="1">
      <alignment horizontal="left" wrapText="1"/>
    </xf>
    <xf numFmtId="0" fontId="3" fillId="2" borderId="13" xfId="1" applyFont="1" applyFill="1" applyBorder="1" applyAlignment="1" applyProtection="1">
      <alignment horizontal="left" wrapText="1"/>
      <protection locked="0"/>
    </xf>
    <xf numFmtId="0" fontId="3" fillId="2" borderId="10" xfId="1" applyFont="1" applyFill="1" applyBorder="1" applyAlignment="1" applyProtection="1">
      <alignment horizontal="left" wrapText="1"/>
      <protection locked="0"/>
    </xf>
    <xf numFmtId="0" fontId="0" fillId="2" borderId="13" xfId="0" applyFill="1" applyBorder="1" applyAlignment="1" applyProtection="1">
      <alignment horizontal="left" wrapText="1"/>
      <protection locked="0"/>
    </xf>
    <xf numFmtId="165" fontId="0" fillId="0" borderId="0" xfId="0" applyNumberFormat="1"/>
    <xf numFmtId="164" fontId="0" fillId="0" borderId="0" xfId="0" applyNumberFormat="1"/>
    <xf numFmtId="4" fontId="0" fillId="0" borderId="0" xfId="0" applyNumberFormat="1"/>
    <xf numFmtId="10" fontId="0" fillId="0" borderId="0" xfId="0" applyNumberFormat="1"/>
    <xf numFmtId="9" fontId="0" fillId="0" borderId="0" xfId="0" applyNumberFormat="1"/>
    <xf numFmtId="0" fontId="0" fillId="0" borderId="0" xfId="0" applyAlignment="1">
      <alignment wrapText="1"/>
    </xf>
    <xf numFmtId="3" fontId="0" fillId="4" borderId="18" xfId="0" applyNumberFormat="1" applyFill="1" applyBorder="1"/>
    <xf numFmtId="10" fontId="0" fillId="4" borderId="18" xfId="0" applyNumberFormat="1" applyFill="1" applyBorder="1"/>
    <xf numFmtId="14" fontId="0" fillId="4" borderId="18" xfId="0" applyNumberFormat="1" applyFill="1" applyBorder="1"/>
    <xf numFmtId="0" fontId="0" fillId="4" borderId="18" xfId="0" applyFill="1" applyBorder="1"/>
    <xf numFmtId="0" fontId="0" fillId="4" borderId="0" xfId="0" applyFill="1"/>
    <xf numFmtId="0" fontId="0" fillId="4" borderId="19" xfId="0" applyFill="1" applyBorder="1"/>
    <xf numFmtId="3" fontId="0" fillId="0" borderId="18" xfId="0" applyNumberFormat="1" applyBorder="1"/>
    <xf numFmtId="3" fontId="0" fillId="5" borderId="20" xfId="0" applyNumberFormat="1" applyFill="1" applyBorder="1"/>
    <xf numFmtId="3" fontId="0" fillId="5" borderId="21" xfId="0" applyNumberFormat="1" applyFill="1" applyBorder="1"/>
    <xf numFmtId="0" fontId="0" fillId="2" borderId="10" xfId="1" applyFont="1" applyFill="1" applyBorder="1" applyAlignment="1" applyProtection="1">
      <alignment horizontal="left" wrapText="1"/>
      <protection locked="0"/>
    </xf>
    <xf numFmtId="166" fontId="0" fillId="6" borderId="25" xfId="0" applyNumberFormat="1" applyFill="1" applyBorder="1" applyAlignment="1">
      <alignment vertical="center"/>
    </xf>
    <xf numFmtId="49" fontId="0" fillId="6" borderId="26" xfId="0" applyNumberFormat="1" applyFill="1" applyBorder="1" applyAlignment="1">
      <alignment vertical="center"/>
    </xf>
    <xf numFmtId="1" fontId="0" fillId="6" borderId="26" xfId="0" applyNumberFormat="1" applyFill="1" applyBorder="1" applyAlignment="1">
      <alignment vertical="center"/>
    </xf>
    <xf numFmtId="49" fontId="0" fillId="7" borderId="26" xfId="0" applyNumberFormat="1" applyFill="1" applyBorder="1" applyAlignment="1">
      <alignment vertical="center"/>
    </xf>
    <xf numFmtId="49" fontId="0" fillId="6" borderId="26" xfId="0" applyNumberFormat="1" applyFill="1" applyBorder="1" applyAlignment="1">
      <alignment vertical="center" wrapText="1"/>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0" fillId="0" borderId="0" xfId="0" applyAlignment="1">
      <alignment vertical="center"/>
    </xf>
    <xf numFmtId="49" fontId="0" fillId="0" borderId="11" xfId="0" applyNumberFormat="1" applyBorder="1"/>
    <xf numFmtId="0" fontId="0" fillId="0" borderId="11" xfId="0" applyBorder="1"/>
    <xf numFmtId="0" fontId="0" fillId="0" borderId="16" xfId="0" applyBorder="1"/>
    <xf numFmtId="0" fontId="0" fillId="0" borderId="12" xfId="0" applyBorder="1"/>
    <xf numFmtId="166" fontId="0" fillId="0" borderId="0" xfId="0" applyNumberFormat="1"/>
    <xf numFmtId="49" fontId="0" fillId="0" borderId="0" xfId="0" applyNumberFormat="1"/>
    <xf numFmtId="1" fontId="0" fillId="0" borderId="0" xfId="0" applyNumberFormat="1"/>
    <xf numFmtId="0" fontId="10" fillId="0" borderId="0" xfId="0" applyFont="1"/>
    <xf numFmtId="166" fontId="0" fillId="6" borderId="11" xfId="0" applyNumberFormat="1" applyFill="1" applyBorder="1" applyAlignment="1">
      <alignment vertical="top"/>
    </xf>
    <xf numFmtId="49" fontId="0" fillId="6" borderId="11" xfId="0" applyNumberFormat="1" applyFill="1" applyBorder="1" applyAlignment="1">
      <alignment vertical="top"/>
    </xf>
    <xf numFmtId="1" fontId="0" fillId="6" borderId="11" xfId="0" applyNumberFormat="1" applyFill="1" applyBorder="1" applyAlignment="1">
      <alignment vertical="top"/>
    </xf>
    <xf numFmtId="49" fontId="0" fillId="7" borderId="11" xfId="0" applyNumberFormat="1" applyFill="1" applyBorder="1" applyAlignment="1">
      <alignment vertical="top" wrapText="1"/>
    </xf>
    <xf numFmtId="166" fontId="0" fillId="0" borderId="11" xfId="0" applyNumberFormat="1" applyBorder="1"/>
    <xf numFmtId="4" fontId="0" fillId="0" borderId="11" xfId="0" applyNumberFormat="1" applyBorder="1"/>
    <xf numFmtId="166" fontId="11" fillId="0" borderId="0" xfId="0" applyNumberFormat="1" applyFont="1"/>
    <xf numFmtId="0" fontId="5" fillId="0" borderId="0" xfId="0" applyFont="1"/>
    <xf numFmtId="166" fontId="0" fillId="0" borderId="10" xfId="0" applyNumberFormat="1" applyBorder="1" applyAlignment="1">
      <alignment horizontal="right"/>
    </xf>
    <xf numFmtId="0" fontId="3" fillId="8" borderId="11" xfId="0" applyFont="1" applyFill="1" applyBorder="1"/>
    <xf numFmtId="0" fontId="17" fillId="0" borderId="0" xfId="3" applyFont="1"/>
    <xf numFmtId="0" fontId="17" fillId="0" borderId="11" xfId="3" applyFont="1" applyBorder="1" applyAlignment="1">
      <alignment wrapText="1"/>
    </xf>
    <xf numFmtId="0" fontId="17" fillId="0" borderId="11" xfId="3" applyFont="1" applyBorder="1"/>
    <xf numFmtId="0" fontId="20" fillId="0" borderId="0" xfId="3" applyFont="1"/>
    <xf numFmtId="0" fontId="17" fillId="6" borderId="11" xfId="3" applyFont="1" applyFill="1" applyBorder="1" applyAlignment="1">
      <alignment wrapText="1"/>
    </xf>
    <xf numFmtId="0" fontId="17" fillId="6" borderId="11" xfId="3" applyFont="1" applyFill="1" applyBorder="1"/>
    <xf numFmtId="14" fontId="17" fillId="6" borderId="11" xfId="3" applyNumberFormat="1" applyFont="1" applyFill="1" applyBorder="1"/>
    <xf numFmtId="1" fontId="0" fillId="0" borderId="11" xfId="0" applyNumberFormat="1" applyBorder="1"/>
    <xf numFmtId="166" fontId="0" fillId="0" borderId="11" xfId="0" applyNumberFormat="1" applyBorder="1" applyAlignment="1">
      <alignment horizontal="right"/>
    </xf>
    <xf numFmtId="4" fontId="0" fillId="8" borderId="11" xfId="0" applyNumberFormat="1" applyFill="1" applyBorder="1"/>
    <xf numFmtId="3" fontId="0" fillId="8" borderId="11" xfId="0" applyNumberFormat="1" applyFill="1" applyBorder="1"/>
    <xf numFmtId="0" fontId="0" fillId="6" borderId="26" xfId="0" applyFill="1" applyBorder="1" applyAlignment="1">
      <alignment horizontal="center" vertical="center" wrapText="1"/>
    </xf>
    <xf numFmtId="0" fontId="12" fillId="0" borderId="11" xfId="2" applyFill="1" applyBorder="1" applyAlignment="1" applyProtection="1"/>
    <xf numFmtId="0" fontId="0" fillId="0" borderId="11" xfId="0" applyBorder="1" applyAlignment="1">
      <alignment horizontal="left"/>
    </xf>
    <xf numFmtId="0" fontId="3" fillId="0" borderId="11" xfId="0" applyFont="1" applyBorder="1" applyAlignment="1">
      <alignment horizontal="left"/>
    </xf>
    <xf numFmtId="3" fontId="25" fillId="0" borderId="11" xfId="0" applyNumberFormat="1" applyFont="1" applyBorder="1" applyAlignment="1">
      <alignment horizontal="center"/>
    </xf>
    <xf numFmtId="0" fontId="3" fillId="8" borderId="11" xfId="0" applyFont="1" applyFill="1" applyBorder="1" applyAlignment="1">
      <alignment horizontal="left"/>
    </xf>
    <xf numFmtId="0" fontId="17" fillId="6" borderId="11" xfId="3" applyFont="1" applyFill="1" applyBorder="1" applyAlignment="1">
      <alignment horizontal="left"/>
    </xf>
    <xf numFmtId="2" fontId="0" fillId="0" borderId="11" xfId="0" applyNumberFormat="1" applyBorder="1"/>
    <xf numFmtId="1" fontId="12" fillId="0" borderId="11" xfId="2" applyNumberFormat="1" applyBorder="1" applyAlignment="1" applyProtection="1"/>
    <xf numFmtId="1" fontId="12" fillId="0" borderId="0" xfId="2" applyNumberFormat="1" applyAlignment="1" applyProtection="1"/>
    <xf numFmtId="49" fontId="12" fillId="0" borderId="0" xfId="2" applyNumberFormat="1" applyAlignment="1" applyProtection="1"/>
    <xf numFmtId="49" fontId="0" fillId="0" borderId="11" xfId="0" applyNumberFormat="1" applyBorder="1" applyAlignment="1">
      <alignment horizontal="left"/>
    </xf>
    <xf numFmtId="0" fontId="26" fillId="9" borderId="11" xfId="0" applyFont="1" applyFill="1" applyBorder="1"/>
    <xf numFmtId="0" fontId="0" fillId="9" borderId="11" xfId="0" applyFill="1" applyBorder="1"/>
    <xf numFmtId="0" fontId="27" fillId="9" borderId="11" xfId="2" applyFont="1" applyFill="1" applyBorder="1" applyAlignment="1" applyProtection="1"/>
    <xf numFmtId="0" fontId="27" fillId="9" borderId="11" xfId="0" applyFont="1" applyFill="1" applyBorder="1"/>
    <xf numFmtId="0" fontId="27" fillId="0" borderId="11" xfId="2" applyFont="1" applyBorder="1" applyAlignment="1" applyProtection="1"/>
    <xf numFmtId="0" fontId="0" fillId="9" borderId="31" xfId="0" applyFill="1" applyBorder="1"/>
    <xf numFmtId="0" fontId="26" fillId="9" borderId="0" xfId="0" applyFont="1" applyFill="1"/>
    <xf numFmtId="14" fontId="0" fillId="0" borderId="11" xfId="0" applyNumberFormat="1" applyBorder="1" applyAlignment="1">
      <alignment horizontal="left" vertical="top"/>
    </xf>
    <xf numFmtId="4" fontId="0" fillId="8" borderId="11" xfId="0" applyNumberFormat="1" applyFill="1" applyBorder="1" applyAlignment="1">
      <alignment horizontal="left" vertical="top"/>
    </xf>
    <xf numFmtId="166" fontId="0" fillId="0" borderId="16" xfId="0" applyNumberFormat="1" applyBorder="1" applyAlignment="1">
      <alignment horizontal="center" vertical="top" wrapText="1"/>
    </xf>
    <xf numFmtId="166" fontId="0" fillId="0" borderId="24" xfId="0" applyNumberFormat="1" applyBorder="1" applyAlignment="1">
      <alignment horizontal="center" vertical="top" wrapText="1"/>
    </xf>
    <xf numFmtId="166" fontId="0" fillId="0" borderId="29" xfId="0" applyNumberFormat="1" applyBorder="1" applyAlignment="1">
      <alignment horizontal="center" vertical="top" wrapText="1"/>
    </xf>
    <xf numFmtId="166" fontId="0" fillId="0" borderId="11" xfId="0" applyNumberFormat="1" applyBorder="1" applyAlignment="1">
      <alignment horizontal="right"/>
    </xf>
    <xf numFmtId="0" fontId="0" fillId="0" borderId="11" xfId="0" applyBorder="1" applyAlignment="1">
      <alignment horizontal="right"/>
    </xf>
    <xf numFmtId="166" fontId="0" fillId="9" borderId="16" xfId="0" applyNumberFormat="1" applyFill="1" applyBorder="1" applyAlignment="1">
      <alignment horizontal="right"/>
    </xf>
    <xf numFmtId="166" fontId="0" fillId="9" borderId="24" xfId="0" applyNumberFormat="1" applyFill="1" applyBorder="1" applyAlignment="1">
      <alignment horizontal="right"/>
    </xf>
    <xf numFmtId="166" fontId="0" fillId="0" borderId="11" xfId="0" applyNumberFormat="1" applyBorder="1" applyAlignment="1">
      <alignment horizontal="left" vertical="top" wrapText="1"/>
    </xf>
    <xf numFmtId="166" fontId="3" fillId="9" borderId="11" xfId="0" applyNumberFormat="1" applyFont="1" applyFill="1" applyBorder="1" applyAlignment="1">
      <alignment horizontal="left" vertical="top" wrapText="1"/>
    </xf>
    <xf numFmtId="166" fontId="14" fillId="9" borderId="11" xfId="0" applyNumberFormat="1" applyFont="1" applyFill="1" applyBorder="1" applyAlignment="1">
      <alignment horizontal="left" vertical="top" wrapText="1"/>
    </xf>
    <xf numFmtId="166" fontId="0" fillId="9" borderId="11" xfId="0" applyNumberFormat="1" applyFill="1" applyBorder="1" applyAlignment="1">
      <alignment horizontal="right"/>
    </xf>
    <xf numFmtId="166" fontId="13" fillId="0" borderId="0" xfId="0" applyNumberFormat="1" applyFont="1" applyAlignment="1">
      <alignment horizontal="center" vertical="center"/>
    </xf>
    <xf numFmtId="166" fontId="0" fillId="0" borderId="11" xfId="0" applyNumberFormat="1" applyBorder="1" applyAlignment="1">
      <alignment horizontal="right" vertical="top"/>
    </xf>
    <xf numFmtId="0" fontId="0" fillId="0" borderId="11" xfId="0" applyBorder="1" applyAlignment="1">
      <alignment horizontal="right" vertical="top"/>
    </xf>
    <xf numFmtId="1" fontId="0" fillId="0" borderId="11" xfId="0" applyNumberFormat="1" applyBorder="1" applyAlignment="1">
      <alignment horizontal="left" vertical="top" wrapText="1"/>
    </xf>
    <xf numFmtId="1" fontId="0" fillId="0" borderId="11" xfId="0" applyNumberFormat="1" applyBorder="1" applyAlignment="1">
      <alignment horizontal="left" vertical="top"/>
    </xf>
    <xf numFmtId="166" fontId="3" fillId="0" borderId="11" xfId="0" applyNumberFormat="1" applyFont="1" applyBorder="1" applyAlignment="1">
      <alignment horizontal="left" vertical="top" wrapText="1"/>
    </xf>
    <xf numFmtId="166" fontId="24" fillId="0" borderId="11" xfId="0" applyNumberFormat="1" applyFont="1" applyBorder="1" applyAlignment="1">
      <alignment horizontal="left" vertical="top" wrapText="1"/>
    </xf>
    <xf numFmtId="166" fontId="14" fillId="0" borderId="11" xfId="0" applyNumberFormat="1" applyFont="1" applyBorder="1" applyAlignment="1">
      <alignment horizontal="left" vertical="top" wrapText="1"/>
    </xf>
    <xf numFmtId="166" fontId="15" fillId="0" borderId="0" xfId="0" applyNumberFormat="1" applyFont="1" applyAlignment="1">
      <alignment horizontal="center" vertical="center"/>
    </xf>
    <xf numFmtId="166" fontId="0" fillId="0" borderId="30" xfId="0" applyNumberFormat="1" applyBorder="1" applyAlignment="1">
      <alignment horizontal="right" vertical="top" wrapText="1"/>
    </xf>
    <xf numFmtId="166" fontId="0" fillId="0" borderId="24" xfId="0" applyNumberFormat="1" applyBorder="1" applyAlignment="1">
      <alignment horizontal="right" vertical="top" wrapText="1"/>
    </xf>
    <xf numFmtId="1" fontId="0" fillId="0" borderId="11" xfId="0" applyNumberFormat="1" applyBorder="1" applyAlignment="1">
      <alignment horizontal="left" vertical="center"/>
    </xf>
    <xf numFmtId="166" fontId="0" fillId="0" borderId="11" xfId="0" applyNumberFormat="1" applyBorder="1" applyAlignment="1">
      <alignment horizontal="right" vertical="center"/>
    </xf>
    <xf numFmtId="166" fontId="0" fillId="0" borderId="11" xfId="0" applyNumberFormat="1" applyBorder="1" applyAlignment="1">
      <alignment horizontal="right" vertical="center" wrapText="1"/>
    </xf>
    <xf numFmtId="1" fontId="0" fillId="0" borderId="11" xfId="0" applyNumberFormat="1" applyBorder="1" applyAlignment="1">
      <alignment horizontal="left" vertical="center" wrapText="1"/>
    </xf>
    <xf numFmtId="14" fontId="0" fillId="8" borderId="16" xfId="0" applyNumberFormat="1" applyFill="1" applyBorder="1" applyAlignment="1">
      <alignment horizontal="left" vertical="center" wrapText="1"/>
    </xf>
    <xf numFmtId="14" fontId="0" fillId="8" borderId="24" xfId="0" applyNumberFormat="1" applyFill="1" applyBorder="1" applyAlignment="1">
      <alignment horizontal="left" vertical="center" wrapText="1"/>
    </xf>
    <xf numFmtId="14" fontId="0" fillId="8" borderId="29" xfId="0" applyNumberFormat="1" applyFill="1" applyBorder="1" applyAlignment="1">
      <alignment horizontal="left" vertical="center" wrapText="1"/>
    </xf>
    <xf numFmtId="166" fontId="0" fillId="0" borderId="24" xfId="0" applyNumberFormat="1" applyBorder="1" applyAlignment="1">
      <alignment horizontal="right" vertical="center" wrapText="1"/>
    </xf>
    <xf numFmtId="166" fontId="0" fillId="0" borderId="29" xfId="0" applyNumberFormat="1" applyBorder="1" applyAlignment="1">
      <alignment horizontal="right" vertical="center" wrapText="1"/>
    </xf>
    <xf numFmtId="3" fontId="0" fillId="8" borderId="16" xfId="0" applyNumberFormat="1" applyFill="1" applyBorder="1" applyAlignment="1">
      <alignment horizontal="left" vertical="center" wrapText="1"/>
    </xf>
    <xf numFmtId="3" fontId="0" fillId="8" borderId="24" xfId="0" applyNumberFormat="1" applyFill="1" applyBorder="1" applyAlignment="1">
      <alignment horizontal="left" vertical="center" wrapText="1"/>
    </xf>
    <xf numFmtId="3" fontId="0" fillId="8" borderId="29" xfId="0" applyNumberFormat="1" applyFill="1" applyBorder="1" applyAlignment="1">
      <alignment horizontal="left" vertical="center" wrapText="1"/>
    </xf>
    <xf numFmtId="4" fontId="0" fillId="8" borderId="16" xfId="0" applyNumberFormat="1" applyFill="1" applyBorder="1" applyAlignment="1">
      <alignment horizontal="left" vertical="center" wrapText="1"/>
    </xf>
    <xf numFmtId="4" fontId="0" fillId="8" borderId="24" xfId="0" applyNumberFormat="1" applyFill="1" applyBorder="1" applyAlignment="1">
      <alignment horizontal="left" vertical="center" wrapText="1"/>
    </xf>
    <xf numFmtId="4" fontId="0" fillId="8" borderId="29" xfId="0" applyNumberFormat="1" applyFill="1" applyBorder="1" applyAlignment="1">
      <alignment horizontal="left" vertical="center" wrapText="1"/>
    </xf>
    <xf numFmtId="0" fontId="19" fillId="0" borderId="11" xfId="3" applyFont="1" applyBorder="1" applyAlignment="1">
      <alignment horizontal="left" vertical="top" wrapText="1"/>
    </xf>
    <xf numFmtId="0" fontId="18" fillId="0" borderId="11" xfId="3" applyFont="1" applyBorder="1" applyAlignment="1">
      <alignment horizontal="left" vertical="top" wrapText="1"/>
    </xf>
    <xf numFmtId="0" fontId="0" fillId="2" borderId="4" xfId="0"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6" xfId="0" applyFill="1" applyBorder="1" applyAlignment="1" applyProtection="1">
      <alignment horizontal="center"/>
      <protection locked="0"/>
    </xf>
    <xf numFmtId="4" fontId="1" fillId="0" borderId="22" xfId="0" applyNumberFormat="1" applyFont="1" applyBorder="1" applyAlignment="1" applyProtection="1">
      <alignment horizontal="center" vertical="center"/>
      <protection locked="0"/>
    </xf>
    <xf numFmtId="4" fontId="1" fillId="0" borderId="23" xfId="0" applyNumberFormat="1" applyFont="1" applyBorder="1" applyAlignment="1" applyProtection="1">
      <alignment horizontal="center" vertical="center"/>
      <protection locked="0"/>
    </xf>
    <xf numFmtId="4" fontId="5" fillId="3" borderId="16" xfId="0" applyNumberFormat="1" applyFont="1" applyFill="1" applyBorder="1" applyAlignment="1">
      <alignment horizontal="center"/>
    </xf>
    <xf numFmtId="4" fontId="5" fillId="3" borderId="17" xfId="0" applyNumberFormat="1" applyFont="1" applyFill="1" applyBorder="1" applyAlignment="1">
      <alignment horizontal="center"/>
    </xf>
    <xf numFmtId="4" fontId="0" fillId="0" borderId="14" xfId="0" applyNumberFormat="1" applyBorder="1" applyAlignment="1">
      <alignment horizontal="center"/>
    </xf>
    <xf numFmtId="4" fontId="0" fillId="0" borderId="15" xfId="0" applyNumberFormat="1"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1"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 xfId="0" applyFill="1" applyBorder="1" applyAlignment="1" applyProtection="1">
      <alignment horizontal="center"/>
      <protection locked="0"/>
    </xf>
    <xf numFmtId="4" fontId="1" fillId="0" borderId="11" xfId="0" applyNumberFormat="1" applyFont="1" applyBorder="1" applyAlignment="1" applyProtection="1">
      <alignment horizontal="center" vertical="center"/>
      <protection locked="0"/>
    </xf>
    <xf numFmtId="4" fontId="1" fillId="0" borderId="12" xfId="0" applyNumberFormat="1" applyFont="1" applyBorder="1" applyAlignment="1" applyProtection="1">
      <alignment horizontal="center" vertical="center"/>
      <protection locked="0"/>
    </xf>
    <xf numFmtId="4" fontId="5" fillId="0" borderId="16" xfId="0" applyNumberFormat="1" applyFont="1" applyBorder="1" applyAlignment="1">
      <alignment horizontal="center"/>
    </xf>
    <xf numFmtId="4" fontId="5" fillId="0" borderId="17" xfId="0" applyNumberFormat="1" applyFont="1" applyBorder="1" applyAlignment="1">
      <alignment horizontal="center"/>
    </xf>
    <xf numFmtId="0" fontId="3" fillId="0" borderId="0" xfId="0" applyFont="1" applyAlignment="1">
      <alignment horizontal="left" vertical="top" wrapText="1"/>
    </xf>
    <xf numFmtId="0" fontId="0" fillId="0" borderId="0" xfId="0" applyAlignment="1">
      <alignment horizontal="left" vertical="top" wrapText="1"/>
    </xf>
  </cellXfs>
  <cellStyles count="4">
    <cellStyle name="Hyperlink" xfId="2" builtinId="8"/>
    <cellStyle name="Normal" xfId="0" builtinId="0"/>
    <cellStyle name="Normal 2" xfId="1" xr:uid="{00000000-0005-0000-0000-000002000000}"/>
    <cellStyle name="Normal 3" xfId="3" xr:uid="{502B0710-36BC-4499-BBE4-5BA74774E2E1}"/>
  </cellStyles>
  <dxfs count="24">
    <dxf>
      <fill>
        <patternFill>
          <bgColor rgb="FFFF0000"/>
        </patternFill>
      </fill>
    </dxf>
    <dxf>
      <fill>
        <patternFill>
          <bgColor rgb="FF00B050"/>
        </patternFill>
      </fill>
    </dxf>
    <dxf>
      <fill>
        <patternFill>
          <bgColor rgb="FF00B050"/>
        </patternFill>
      </fill>
    </dxf>
    <dxf>
      <fill>
        <patternFill>
          <bgColor rgb="FF00B050"/>
        </patternFill>
      </fill>
    </dxf>
    <dxf>
      <fill>
        <patternFill>
          <bgColor theme="0"/>
        </patternFill>
      </fill>
    </dxf>
    <dxf>
      <fill>
        <patternFill>
          <bgColor rgb="FF00B050"/>
        </patternFill>
      </fill>
    </dxf>
    <dxf>
      <fill>
        <patternFill>
          <bgColor rgb="FF00B050"/>
        </patternFill>
      </fill>
    </dxf>
    <dxf>
      <fill>
        <patternFill>
          <bgColor theme="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indexed="10"/>
        </patternFill>
      </fill>
    </dxf>
    <dxf>
      <fill>
        <patternFill patternType="solid">
          <bgColor indexed="10"/>
        </patternFill>
      </fill>
    </dxf>
    <dxf>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271319</xdr:colOff>
      <xdr:row>0</xdr:row>
      <xdr:rowOff>107949</xdr:rowOff>
    </xdr:from>
    <xdr:to>
      <xdr:col>1</xdr:col>
      <xdr:colOff>1619086</xdr:colOff>
      <xdr:row>1</xdr:row>
      <xdr:rowOff>514924</xdr:rowOff>
    </xdr:to>
    <xdr:pic>
      <xdr:nvPicPr>
        <xdr:cNvPr id="7" name="Picture 6">
          <a:extLst>
            <a:ext uri="{FF2B5EF4-FFF2-40B4-BE49-F238E27FC236}">
              <a16:creationId xmlns:a16="http://schemas.microsoft.com/office/drawing/2014/main" id="{CDB4FE88-AD40-12FF-0FA9-90EF90E756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319" y="107949"/>
          <a:ext cx="1847273" cy="10927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369456</xdr:colOff>
      <xdr:row>0</xdr:row>
      <xdr:rowOff>46184</xdr:rowOff>
    </xdr:from>
    <xdr:to>
      <xdr:col>2</xdr:col>
      <xdr:colOff>302367</xdr:colOff>
      <xdr:row>1</xdr:row>
      <xdr:rowOff>590879</xdr:rowOff>
    </xdr:to>
    <xdr:pic>
      <xdr:nvPicPr>
        <xdr:cNvPr id="6" name="Picture 5">
          <a:extLst>
            <a:ext uri="{FF2B5EF4-FFF2-40B4-BE49-F238E27FC236}">
              <a16:creationId xmlns:a16="http://schemas.microsoft.com/office/drawing/2014/main" id="{AAC52F99-9382-42A7-9E37-255945F95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456" y="46184"/>
          <a:ext cx="2037772" cy="1050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2</xdr:row>
      <xdr:rowOff>133350</xdr:rowOff>
    </xdr:from>
    <xdr:to>
      <xdr:col>8</xdr:col>
      <xdr:colOff>608932</xdr:colOff>
      <xdr:row>20</xdr:row>
      <xdr:rowOff>56731</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2875" y="514350"/>
          <a:ext cx="5342857" cy="3352381"/>
        </a:xfrm>
        <a:prstGeom prst="rect">
          <a:avLst/>
        </a:prstGeom>
      </xdr:spPr>
    </xdr:pic>
    <xdr:clientData/>
  </xdr:twoCellAnchor>
  <xdr:twoCellAnchor editAs="oneCell">
    <xdr:from>
      <xdr:col>0</xdr:col>
      <xdr:colOff>0</xdr:colOff>
      <xdr:row>24</xdr:row>
      <xdr:rowOff>114300</xdr:rowOff>
    </xdr:from>
    <xdr:to>
      <xdr:col>6</xdr:col>
      <xdr:colOff>456686</xdr:colOff>
      <xdr:row>51</xdr:row>
      <xdr:rowOff>170800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0" y="4686300"/>
          <a:ext cx="4114286" cy="5200000"/>
        </a:xfrm>
        <a:prstGeom prst="rect">
          <a:avLst/>
        </a:prstGeom>
      </xdr:spPr>
    </xdr:pic>
    <xdr:clientData/>
  </xdr:twoCellAnchor>
  <xdr:twoCellAnchor editAs="oneCell">
    <xdr:from>
      <xdr:col>6</xdr:col>
      <xdr:colOff>419100</xdr:colOff>
      <xdr:row>24</xdr:row>
      <xdr:rowOff>171450</xdr:rowOff>
    </xdr:from>
    <xdr:to>
      <xdr:col>13</xdr:col>
      <xdr:colOff>456662</xdr:colOff>
      <xdr:row>50</xdr:row>
      <xdr:rowOff>151783</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4076700" y="4743450"/>
          <a:ext cx="4304762" cy="4933333"/>
        </a:xfrm>
        <a:prstGeom prst="rect">
          <a:avLst/>
        </a:prstGeom>
      </xdr:spPr>
    </xdr:pic>
    <xdr:clientData/>
  </xdr:twoCellAnchor>
  <xdr:twoCellAnchor>
    <xdr:from>
      <xdr:col>0</xdr:col>
      <xdr:colOff>285751</xdr:colOff>
      <xdr:row>44</xdr:row>
      <xdr:rowOff>38100</xdr:rowOff>
    </xdr:from>
    <xdr:to>
      <xdr:col>5</xdr:col>
      <xdr:colOff>571501</xdr:colOff>
      <xdr:row>46</xdr:row>
      <xdr:rowOff>19050</xdr:rowOff>
    </xdr:to>
    <xdr:sp macro="" textlink="">
      <xdr:nvSpPr>
        <xdr:cNvPr id="6" name="Rectangle 5">
          <a:extLst>
            <a:ext uri="{FF2B5EF4-FFF2-40B4-BE49-F238E27FC236}">
              <a16:creationId xmlns:a16="http://schemas.microsoft.com/office/drawing/2014/main" id="{00000000-0008-0000-0500-000006000000}"/>
            </a:ext>
          </a:extLst>
        </xdr:cNvPr>
        <xdr:cNvSpPr/>
      </xdr:nvSpPr>
      <xdr:spPr>
        <a:xfrm>
          <a:off x="285751" y="8420100"/>
          <a:ext cx="3333750" cy="361950"/>
        </a:xfrm>
        <a:prstGeom prst="rect">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twoCellAnchor>
    <xdr:from>
      <xdr:col>0</xdr:col>
      <xdr:colOff>209550</xdr:colOff>
      <xdr:row>36</xdr:row>
      <xdr:rowOff>180975</xdr:rowOff>
    </xdr:from>
    <xdr:to>
      <xdr:col>5</xdr:col>
      <xdr:colOff>495300</xdr:colOff>
      <xdr:row>38</xdr:row>
      <xdr:rowOff>161925</xdr:rowOff>
    </xdr:to>
    <xdr:sp macro="" textlink="">
      <xdr:nvSpPr>
        <xdr:cNvPr id="7" name="Rectangle 6">
          <a:extLst>
            <a:ext uri="{FF2B5EF4-FFF2-40B4-BE49-F238E27FC236}">
              <a16:creationId xmlns:a16="http://schemas.microsoft.com/office/drawing/2014/main" id="{00000000-0008-0000-0500-000007000000}"/>
            </a:ext>
          </a:extLst>
        </xdr:cNvPr>
        <xdr:cNvSpPr/>
      </xdr:nvSpPr>
      <xdr:spPr>
        <a:xfrm>
          <a:off x="209550" y="7038975"/>
          <a:ext cx="3333750" cy="361950"/>
        </a:xfrm>
        <a:prstGeom prst="rect">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1</xdr:row>
      <xdr:rowOff>114300</xdr:rowOff>
    </xdr:from>
    <xdr:to>
      <xdr:col>6</xdr:col>
      <xdr:colOff>475623</xdr:colOff>
      <xdr:row>3</xdr:row>
      <xdr:rowOff>85681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33350" y="304800"/>
          <a:ext cx="5019048" cy="352381"/>
        </a:xfrm>
        <a:prstGeom prst="rect">
          <a:avLst/>
        </a:prstGeom>
      </xdr:spPr>
    </xdr:pic>
    <xdr:clientData/>
  </xdr:twoCellAnchor>
  <xdr:twoCellAnchor>
    <xdr:from>
      <xdr:col>5</xdr:col>
      <xdr:colOff>666750</xdr:colOff>
      <xdr:row>1</xdr:row>
      <xdr:rowOff>142875</xdr:rowOff>
    </xdr:from>
    <xdr:to>
      <xdr:col>6</xdr:col>
      <xdr:colOff>333375</xdr:colOff>
      <xdr:row>3</xdr:row>
      <xdr:rowOff>66675</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4533900" y="333375"/>
          <a:ext cx="476250" cy="304800"/>
        </a:xfrm>
        <a:prstGeom prst="rect">
          <a:avLst/>
        </a:prstGeom>
        <a:noFill/>
        <a:ln w="571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twoCellAnchor editAs="oneCell">
    <xdr:from>
      <xdr:col>0</xdr:col>
      <xdr:colOff>38100</xdr:colOff>
      <xdr:row>6</xdr:row>
      <xdr:rowOff>38100</xdr:rowOff>
    </xdr:from>
    <xdr:to>
      <xdr:col>6</xdr:col>
      <xdr:colOff>47039</xdr:colOff>
      <xdr:row>16</xdr:row>
      <xdr:rowOff>18814</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38100" y="1181100"/>
          <a:ext cx="4685714" cy="1885714"/>
        </a:xfrm>
        <a:prstGeom prst="rect">
          <a:avLst/>
        </a:prstGeom>
      </xdr:spPr>
    </xdr:pic>
    <xdr:clientData/>
  </xdr:twoCellAnchor>
  <xdr:twoCellAnchor>
    <xdr:from>
      <xdr:col>0</xdr:col>
      <xdr:colOff>133349</xdr:colOff>
      <xdr:row>12</xdr:row>
      <xdr:rowOff>104775</xdr:rowOff>
    </xdr:from>
    <xdr:to>
      <xdr:col>5</xdr:col>
      <xdr:colOff>590550</xdr:colOff>
      <xdr:row>14</xdr:row>
      <xdr:rowOff>66675</xdr:rowOff>
    </xdr:to>
    <xdr:sp macro="" textlink="">
      <xdr:nvSpPr>
        <xdr:cNvPr id="5" name="Rectangle 4">
          <a:extLst>
            <a:ext uri="{FF2B5EF4-FFF2-40B4-BE49-F238E27FC236}">
              <a16:creationId xmlns:a16="http://schemas.microsoft.com/office/drawing/2014/main" id="{00000000-0008-0000-0600-000005000000}"/>
            </a:ext>
          </a:extLst>
        </xdr:cNvPr>
        <xdr:cNvSpPr/>
      </xdr:nvSpPr>
      <xdr:spPr>
        <a:xfrm>
          <a:off x="133349" y="2390775"/>
          <a:ext cx="4324351" cy="342900"/>
        </a:xfrm>
        <a:prstGeom prst="rect">
          <a:avLst/>
        </a:prstGeom>
        <a:noFill/>
        <a:ln w="571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twoCellAnchor editAs="oneCell">
    <xdr:from>
      <xdr:col>8</xdr:col>
      <xdr:colOff>561975</xdr:colOff>
      <xdr:row>21</xdr:row>
      <xdr:rowOff>0</xdr:rowOff>
    </xdr:from>
    <xdr:to>
      <xdr:col>20</xdr:col>
      <xdr:colOff>75346</xdr:colOff>
      <xdr:row>45</xdr:row>
      <xdr:rowOff>18475</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3"/>
        <a:stretch>
          <a:fillRect/>
        </a:stretch>
      </xdr:blipFill>
      <xdr:spPr>
        <a:xfrm>
          <a:off x="6457950" y="4000500"/>
          <a:ext cx="6828571" cy="4600000"/>
        </a:xfrm>
        <a:prstGeom prst="rect">
          <a:avLst/>
        </a:prstGeom>
      </xdr:spPr>
    </xdr:pic>
    <xdr:clientData/>
  </xdr:twoCellAnchor>
  <xdr:twoCellAnchor>
    <xdr:from>
      <xdr:col>11</xdr:col>
      <xdr:colOff>609599</xdr:colOff>
      <xdr:row>42</xdr:row>
      <xdr:rowOff>180975</xdr:rowOff>
    </xdr:from>
    <xdr:to>
      <xdr:col>12</xdr:col>
      <xdr:colOff>542924</xdr:colOff>
      <xdr:row>44</xdr:row>
      <xdr:rowOff>47625</xdr:rowOff>
    </xdr:to>
    <xdr:sp macro="" textlink="">
      <xdr:nvSpPr>
        <xdr:cNvPr id="8" name="Rectangle 7">
          <a:extLst>
            <a:ext uri="{FF2B5EF4-FFF2-40B4-BE49-F238E27FC236}">
              <a16:creationId xmlns:a16="http://schemas.microsoft.com/office/drawing/2014/main" id="{00000000-0008-0000-0600-000008000000}"/>
            </a:ext>
          </a:extLst>
        </xdr:cNvPr>
        <xdr:cNvSpPr/>
      </xdr:nvSpPr>
      <xdr:spPr>
        <a:xfrm>
          <a:off x="8334374" y="8181975"/>
          <a:ext cx="542925" cy="247650"/>
        </a:xfrm>
        <a:prstGeom prst="rect">
          <a:avLst/>
        </a:prstGeom>
        <a:noFill/>
        <a:ln w="571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twoCellAnchor>
    <xdr:from>
      <xdr:col>1</xdr:col>
      <xdr:colOff>762000</xdr:colOff>
      <xdr:row>23</xdr:row>
      <xdr:rowOff>66675</xdr:rowOff>
    </xdr:from>
    <xdr:to>
      <xdr:col>12</xdr:col>
      <xdr:colOff>0</xdr:colOff>
      <xdr:row>42</xdr:row>
      <xdr:rowOff>161925</xdr:rowOff>
    </xdr:to>
    <xdr:cxnSp macro="">
      <xdr:nvCxnSpPr>
        <xdr:cNvPr id="10" name="Straight Arrow Connector 9">
          <a:extLst>
            <a:ext uri="{FF2B5EF4-FFF2-40B4-BE49-F238E27FC236}">
              <a16:creationId xmlns:a16="http://schemas.microsoft.com/office/drawing/2014/main" id="{00000000-0008-0000-0600-00000A000000}"/>
            </a:ext>
          </a:extLst>
        </xdr:cNvPr>
        <xdr:cNvCxnSpPr/>
      </xdr:nvCxnSpPr>
      <xdr:spPr>
        <a:xfrm flipH="1" flipV="1">
          <a:off x="1371600" y="4448175"/>
          <a:ext cx="6962775" cy="3714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314324</xdr:colOff>
      <xdr:row>39</xdr:row>
      <xdr:rowOff>180975</xdr:rowOff>
    </xdr:from>
    <xdr:to>
      <xdr:col>17</xdr:col>
      <xdr:colOff>247649</xdr:colOff>
      <xdr:row>41</xdr:row>
      <xdr:rowOff>47625</xdr:rowOff>
    </xdr:to>
    <xdr:sp macro="" textlink="">
      <xdr:nvSpPr>
        <xdr:cNvPr id="11" name="Rectangle 10">
          <a:extLst>
            <a:ext uri="{FF2B5EF4-FFF2-40B4-BE49-F238E27FC236}">
              <a16:creationId xmlns:a16="http://schemas.microsoft.com/office/drawing/2014/main" id="{00000000-0008-0000-0600-00000B000000}"/>
            </a:ext>
          </a:extLst>
        </xdr:cNvPr>
        <xdr:cNvSpPr/>
      </xdr:nvSpPr>
      <xdr:spPr>
        <a:xfrm>
          <a:off x="11087099" y="7610475"/>
          <a:ext cx="542925" cy="247650"/>
        </a:xfrm>
        <a:prstGeom prst="rect">
          <a:avLst/>
        </a:prstGeom>
        <a:noFill/>
        <a:ln w="571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twoCellAnchor>
    <xdr:from>
      <xdr:col>2</xdr:col>
      <xdr:colOff>752475</xdr:colOff>
      <xdr:row>23</xdr:row>
      <xdr:rowOff>47625</xdr:rowOff>
    </xdr:from>
    <xdr:to>
      <xdr:col>16</xdr:col>
      <xdr:colOff>314326</xdr:colOff>
      <xdr:row>39</xdr:row>
      <xdr:rowOff>161925</xdr:rowOff>
    </xdr:to>
    <xdr:cxnSp macro="">
      <xdr:nvCxnSpPr>
        <xdr:cNvPr id="12" name="Straight Arrow Connector 11">
          <a:extLst>
            <a:ext uri="{FF2B5EF4-FFF2-40B4-BE49-F238E27FC236}">
              <a16:creationId xmlns:a16="http://schemas.microsoft.com/office/drawing/2014/main" id="{00000000-0008-0000-0600-00000C000000}"/>
            </a:ext>
          </a:extLst>
        </xdr:cNvPr>
        <xdr:cNvCxnSpPr/>
      </xdr:nvCxnSpPr>
      <xdr:spPr>
        <a:xfrm flipH="1" flipV="1">
          <a:off x="2209800" y="4429125"/>
          <a:ext cx="8877301" cy="31623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380999</xdr:colOff>
      <xdr:row>39</xdr:row>
      <xdr:rowOff>171449</xdr:rowOff>
    </xdr:from>
    <xdr:to>
      <xdr:col>19</xdr:col>
      <xdr:colOff>438150</xdr:colOff>
      <xdr:row>41</xdr:row>
      <xdr:rowOff>66674</xdr:rowOff>
    </xdr:to>
    <xdr:sp macro="" textlink="">
      <xdr:nvSpPr>
        <xdr:cNvPr id="14" name="Rectangle 13">
          <a:extLst>
            <a:ext uri="{FF2B5EF4-FFF2-40B4-BE49-F238E27FC236}">
              <a16:creationId xmlns:a16="http://schemas.microsoft.com/office/drawing/2014/main" id="{00000000-0008-0000-0600-00000E000000}"/>
            </a:ext>
          </a:extLst>
        </xdr:cNvPr>
        <xdr:cNvSpPr/>
      </xdr:nvSpPr>
      <xdr:spPr>
        <a:xfrm>
          <a:off x="12372974" y="7600949"/>
          <a:ext cx="666751" cy="276225"/>
        </a:xfrm>
        <a:prstGeom prst="rect">
          <a:avLst/>
        </a:prstGeom>
        <a:noFill/>
        <a:ln w="571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twoCellAnchor>
    <xdr:from>
      <xdr:col>3</xdr:col>
      <xdr:colOff>647700</xdr:colOff>
      <xdr:row>23</xdr:row>
      <xdr:rowOff>19050</xdr:rowOff>
    </xdr:from>
    <xdr:to>
      <xdr:col>18</xdr:col>
      <xdr:colOff>381002</xdr:colOff>
      <xdr:row>39</xdr:row>
      <xdr:rowOff>152400</xdr:rowOff>
    </xdr:to>
    <xdr:cxnSp macro="">
      <xdr:nvCxnSpPr>
        <xdr:cNvPr id="15" name="Straight Arrow Connector 14">
          <a:extLst>
            <a:ext uri="{FF2B5EF4-FFF2-40B4-BE49-F238E27FC236}">
              <a16:creationId xmlns:a16="http://schemas.microsoft.com/office/drawing/2014/main" id="{00000000-0008-0000-0600-00000F000000}"/>
            </a:ext>
          </a:extLst>
        </xdr:cNvPr>
        <xdr:cNvCxnSpPr/>
      </xdr:nvCxnSpPr>
      <xdr:spPr>
        <a:xfrm flipH="1" flipV="1">
          <a:off x="2905125" y="4400550"/>
          <a:ext cx="9467852" cy="3181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371475</xdr:colOff>
      <xdr:row>24</xdr:row>
      <xdr:rowOff>28575</xdr:rowOff>
    </xdr:from>
    <xdr:to>
      <xdr:col>19</xdr:col>
      <xdr:colOff>542925</xdr:colOff>
      <xdr:row>31</xdr:row>
      <xdr:rowOff>142875</xdr:rowOff>
    </xdr:to>
    <xdr:sp macro="" textlink="">
      <xdr:nvSpPr>
        <xdr:cNvPr id="18" name="Rectangle 17">
          <a:extLst>
            <a:ext uri="{FF2B5EF4-FFF2-40B4-BE49-F238E27FC236}">
              <a16:creationId xmlns:a16="http://schemas.microsoft.com/office/drawing/2014/main" id="{00000000-0008-0000-0600-000012000000}"/>
            </a:ext>
          </a:extLst>
        </xdr:cNvPr>
        <xdr:cNvSpPr/>
      </xdr:nvSpPr>
      <xdr:spPr>
        <a:xfrm>
          <a:off x="8096250" y="4600575"/>
          <a:ext cx="5048250" cy="1447800"/>
        </a:xfrm>
        <a:prstGeom prst="rect">
          <a:avLst/>
        </a:prstGeom>
        <a:noFill/>
        <a:ln w="571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t-EE"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266700</xdr:colOff>
      <xdr:row>0</xdr:row>
      <xdr:rowOff>133350</xdr:rowOff>
    </xdr:from>
    <xdr:to>
      <xdr:col>21</xdr:col>
      <xdr:colOff>389671</xdr:colOff>
      <xdr:row>24</xdr:row>
      <xdr:rowOff>161350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039225" y="133350"/>
          <a:ext cx="6828571" cy="4600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showGridLines="0" tabSelected="1" topLeftCell="A3" zoomScale="110" zoomScaleNormal="110" workbookViewId="0">
      <selection activeCell="F16" sqref="F16"/>
    </sheetView>
  </sheetViews>
  <sheetFormatPr defaultRowHeight="15" x14ac:dyDescent="0.25"/>
  <cols>
    <col min="1" max="1" width="7.140625" style="48" customWidth="1"/>
    <col min="2" max="2" width="25.85546875" style="48" customWidth="1"/>
    <col min="3" max="3" width="28.140625" style="49" customWidth="1"/>
    <col min="4" max="4" width="23.140625" style="50" customWidth="1"/>
    <col min="5" max="5" width="26.28515625" style="49" customWidth="1"/>
    <col min="6" max="6" width="24.7109375" style="49" customWidth="1"/>
    <col min="7" max="7" width="32.140625" customWidth="1"/>
    <col min="8" max="8" width="75.85546875" customWidth="1"/>
    <col min="10" max="14" width="0" hidden="1" customWidth="1"/>
    <col min="257" max="257" width="7.140625" customWidth="1"/>
    <col min="258" max="258" width="18.85546875" customWidth="1"/>
    <col min="259" max="259" width="22.7109375" customWidth="1"/>
    <col min="260" max="260" width="18.28515625" customWidth="1"/>
    <col min="261" max="261" width="21.85546875" customWidth="1"/>
    <col min="262" max="262" width="19.7109375" customWidth="1"/>
    <col min="263" max="263" width="17" customWidth="1"/>
    <col min="513" max="513" width="7.140625" customWidth="1"/>
    <col min="514" max="514" width="18.85546875" customWidth="1"/>
    <col min="515" max="515" width="22.7109375" customWidth="1"/>
    <col min="516" max="516" width="18.28515625" customWidth="1"/>
    <col min="517" max="517" width="21.85546875" customWidth="1"/>
    <col min="518" max="518" width="19.7109375" customWidth="1"/>
    <col min="519" max="519" width="17" customWidth="1"/>
    <col min="769" max="769" width="7.140625" customWidth="1"/>
    <col min="770" max="770" width="18.85546875" customWidth="1"/>
    <col min="771" max="771" width="22.7109375" customWidth="1"/>
    <col min="772" max="772" width="18.28515625" customWidth="1"/>
    <col min="773" max="773" width="21.85546875" customWidth="1"/>
    <col min="774" max="774" width="19.7109375" customWidth="1"/>
    <col min="775" max="775" width="17" customWidth="1"/>
    <col min="1025" max="1025" width="7.140625" customWidth="1"/>
    <col min="1026" max="1026" width="18.85546875" customWidth="1"/>
    <col min="1027" max="1027" width="22.7109375" customWidth="1"/>
    <col min="1028" max="1028" width="18.28515625" customWidth="1"/>
    <col min="1029" max="1029" width="21.85546875" customWidth="1"/>
    <col min="1030" max="1030" width="19.7109375" customWidth="1"/>
    <col min="1031" max="1031" width="17" customWidth="1"/>
    <col min="1281" max="1281" width="7.140625" customWidth="1"/>
    <col min="1282" max="1282" width="18.85546875" customWidth="1"/>
    <col min="1283" max="1283" width="22.7109375" customWidth="1"/>
    <col min="1284" max="1284" width="18.28515625" customWidth="1"/>
    <col min="1285" max="1285" width="21.85546875" customWidth="1"/>
    <col min="1286" max="1286" width="19.7109375" customWidth="1"/>
    <col min="1287" max="1287" width="17" customWidth="1"/>
    <col min="1537" max="1537" width="7.140625" customWidth="1"/>
    <col min="1538" max="1538" width="18.85546875" customWidth="1"/>
    <col min="1539" max="1539" width="22.7109375" customWidth="1"/>
    <col min="1540" max="1540" width="18.28515625" customWidth="1"/>
    <col min="1541" max="1541" width="21.85546875" customWidth="1"/>
    <col min="1542" max="1542" width="19.7109375" customWidth="1"/>
    <col min="1543" max="1543" width="17" customWidth="1"/>
    <col min="1793" max="1793" width="7.140625" customWidth="1"/>
    <col min="1794" max="1794" width="18.85546875" customWidth="1"/>
    <col min="1795" max="1795" width="22.7109375" customWidth="1"/>
    <col min="1796" max="1796" width="18.28515625" customWidth="1"/>
    <col min="1797" max="1797" width="21.85546875" customWidth="1"/>
    <col min="1798" max="1798" width="19.7109375" customWidth="1"/>
    <col min="1799" max="1799" width="17" customWidth="1"/>
    <col min="2049" max="2049" width="7.140625" customWidth="1"/>
    <col min="2050" max="2050" width="18.85546875" customWidth="1"/>
    <col min="2051" max="2051" width="22.7109375" customWidth="1"/>
    <col min="2052" max="2052" width="18.28515625" customWidth="1"/>
    <col min="2053" max="2053" width="21.85546875" customWidth="1"/>
    <col min="2054" max="2054" width="19.7109375" customWidth="1"/>
    <col min="2055" max="2055" width="17" customWidth="1"/>
    <col min="2305" max="2305" width="7.140625" customWidth="1"/>
    <col min="2306" max="2306" width="18.85546875" customWidth="1"/>
    <col min="2307" max="2307" width="22.7109375" customWidth="1"/>
    <col min="2308" max="2308" width="18.28515625" customWidth="1"/>
    <col min="2309" max="2309" width="21.85546875" customWidth="1"/>
    <col min="2310" max="2310" width="19.7109375" customWidth="1"/>
    <col min="2311" max="2311" width="17" customWidth="1"/>
    <col min="2561" max="2561" width="7.140625" customWidth="1"/>
    <col min="2562" max="2562" width="18.85546875" customWidth="1"/>
    <col min="2563" max="2563" width="22.7109375" customWidth="1"/>
    <col min="2564" max="2564" width="18.28515625" customWidth="1"/>
    <col min="2565" max="2565" width="21.85546875" customWidth="1"/>
    <col min="2566" max="2566" width="19.7109375" customWidth="1"/>
    <col min="2567" max="2567" width="17" customWidth="1"/>
    <col min="2817" max="2817" width="7.140625" customWidth="1"/>
    <col min="2818" max="2818" width="18.85546875" customWidth="1"/>
    <col min="2819" max="2819" width="22.7109375" customWidth="1"/>
    <col min="2820" max="2820" width="18.28515625" customWidth="1"/>
    <col min="2821" max="2821" width="21.85546875" customWidth="1"/>
    <col min="2822" max="2822" width="19.7109375" customWidth="1"/>
    <col min="2823" max="2823" width="17" customWidth="1"/>
    <col min="3073" max="3073" width="7.140625" customWidth="1"/>
    <col min="3074" max="3074" width="18.85546875" customWidth="1"/>
    <col min="3075" max="3075" width="22.7109375" customWidth="1"/>
    <col min="3076" max="3076" width="18.28515625" customWidth="1"/>
    <col min="3077" max="3077" width="21.85546875" customWidth="1"/>
    <col min="3078" max="3078" width="19.7109375" customWidth="1"/>
    <col min="3079" max="3079" width="17" customWidth="1"/>
    <col min="3329" max="3329" width="7.140625" customWidth="1"/>
    <col min="3330" max="3330" width="18.85546875" customWidth="1"/>
    <col min="3331" max="3331" width="22.7109375" customWidth="1"/>
    <col min="3332" max="3332" width="18.28515625" customWidth="1"/>
    <col min="3333" max="3333" width="21.85546875" customWidth="1"/>
    <col min="3334" max="3334" width="19.7109375" customWidth="1"/>
    <col min="3335" max="3335" width="17" customWidth="1"/>
    <col min="3585" max="3585" width="7.140625" customWidth="1"/>
    <col min="3586" max="3586" width="18.85546875" customWidth="1"/>
    <col min="3587" max="3587" width="22.7109375" customWidth="1"/>
    <col min="3588" max="3588" width="18.28515625" customWidth="1"/>
    <col min="3589" max="3589" width="21.85546875" customWidth="1"/>
    <col min="3590" max="3590" width="19.7109375" customWidth="1"/>
    <col min="3591" max="3591" width="17" customWidth="1"/>
    <col min="3841" max="3841" width="7.140625" customWidth="1"/>
    <col min="3842" max="3842" width="18.85546875" customWidth="1"/>
    <col min="3843" max="3843" width="22.7109375" customWidth="1"/>
    <col min="3844" max="3844" width="18.28515625" customWidth="1"/>
    <col min="3845" max="3845" width="21.85546875" customWidth="1"/>
    <col min="3846" max="3846" width="19.7109375" customWidth="1"/>
    <col min="3847" max="3847" width="17" customWidth="1"/>
    <col min="4097" max="4097" width="7.140625" customWidth="1"/>
    <col min="4098" max="4098" width="18.85546875" customWidth="1"/>
    <col min="4099" max="4099" width="22.7109375" customWidth="1"/>
    <col min="4100" max="4100" width="18.28515625" customWidth="1"/>
    <col min="4101" max="4101" width="21.85546875" customWidth="1"/>
    <col min="4102" max="4102" width="19.7109375" customWidth="1"/>
    <col min="4103" max="4103" width="17" customWidth="1"/>
    <col min="4353" max="4353" width="7.140625" customWidth="1"/>
    <col min="4354" max="4354" width="18.85546875" customWidth="1"/>
    <col min="4355" max="4355" width="22.7109375" customWidth="1"/>
    <col min="4356" max="4356" width="18.28515625" customWidth="1"/>
    <col min="4357" max="4357" width="21.85546875" customWidth="1"/>
    <col min="4358" max="4358" width="19.7109375" customWidth="1"/>
    <col min="4359" max="4359" width="17" customWidth="1"/>
    <col min="4609" max="4609" width="7.140625" customWidth="1"/>
    <col min="4610" max="4610" width="18.85546875" customWidth="1"/>
    <col min="4611" max="4611" width="22.7109375" customWidth="1"/>
    <col min="4612" max="4612" width="18.28515625" customWidth="1"/>
    <col min="4613" max="4613" width="21.85546875" customWidth="1"/>
    <col min="4614" max="4614" width="19.7109375" customWidth="1"/>
    <col min="4615" max="4615" width="17" customWidth="1"/>
    <col min="4865" max="4865" width="7.140625" customWidth="1"/>
    <col min="4866" max="4866" width="18.85546875" customWidth="1"/>
    <col min="4867" max="4867" width="22.7109375" customWidth="1"/>
    <col min="4868" max="4868" width="18.28515625" customWidth="1"/>
    <col min="4869" max="4869" width="21.85546875" customWidth="1"/>
    <col min="4870" max="4870" width="19.7109375" customWidth="1"/>
    <col min="4871" max="4871" width="17" customWidth="1"/>
    <col min="5121" max="5121" width="7.140625" customWidth="1"/>
    <col min="5122" max="5122" width="18.85546875" customWidth="1"/>
    <col min="5123" max="5123" width="22.7109375" customWidth="1"/>
    <col min="5124" max="5124" width="18.28515625" customWidth="1"/>
    <col min="5125" max="5125" width="21.85546875" customWidth="1"/>
    <col min="5126" max="5126" width="19.7109375" customWidth="1"/>
    <col min="5127" max="5127" width="17" customWidth="1"/>
    <col min="5377" max="5377" width="7.140625" customWidth="1"/>
    <col min="5378" max="5378" width="18.85546875" customWidth="1"/>
    <col min="5379" max="5379" width="22.7109375" customWidth="1"/>
    <col min="5380" max="5380" width="18.28515625" customWidth="1"/>
    <col min="5381" max="5381" width="21.85546875" customWidth="1"/>
    <col min="5382" max="5382" width="19.7109375" customWidth="1"/>
    <col min="5383" max="5383" width="17" customWidth="1"/>
    <col min="5633" max="5633" width="7.140625" customWidth="1"/>
    <col min="5634" max="5634" width="18.85546875" customWidth="1"/>
    <col min="5635" max="5635" width="22.7109375" customWidth="1"/>
    <col min="5636" max="5636" width="18.28515625" customWidth="1"/>
    <col min="5637" max="5637" width="21.85546875" customWidth="1"/>
    <col min="5638" max="5638" width="19.7109375" customWidth="1"/>
    <col min="5639" max="5639" width="17" customWidth="1"/>
    <col min="5889" max="5889" width="7.140625" customWidth="1"/>
    <col min="5890" max="5890" width="18.85546875" customWidth="1"/>
    <col min="5891" max="5891" width="22.7109375" customWidth="1"/>
    <col min="5892" max="5892" width="18.28515625" customWidth="1"/>
    <col min="5893" max="5893" width="21.85546875" customWidth="1"/>
    <col min="5894" max="5894" width="19.7109375" customWidth="1"/>
    <col min="5895" max="5895" width="17" customWidth="1"/>
    <col min="6145" max="6145" width="7.140625" customWidth="1"/>
    <col min="6146" max="6146" width="18.85546875" customWidth="1"/>
    <col min="6147" max="6147" width="22.7109375" customWidth="1"/>
    <col min="6148" max="6148" width="18.28515625" customWidth="1"/>
    <col min="6149" max="6149" width="21.85546875" customWidth="1"/>
    <col min="6150" max="6150" width="19.7109375" customWidth="1"/>
    <col min="6151" max="6151" width="17" customWidth="1"/>
    <col min="6401" max="6401" width="7.140625" customWidth="1"/>
    <col min="6402" max="6402" width="18.85546875" customWidth="1"/>
    <col min="6403" max="6403" width="22.7109375" customWidth="1"/>
    <col min="6404" max="6404" width="18.28515625" customWidth="1"/>
    <col min="6405" max="6405" width="21.85546875" customWidth="1"/>
    <col min="6406" max="6406" width="19.7109375" customWidth="1"/>
    <col min="6407" max="6407" width="17" customWidth="1"/>
    <col min="6657" max="6657" width="7.140625" customWidth="1"/>
    <col min="6658" max="6658" width="18.85546875" customWidth="1"/>
    <col min="6659" max="6659" width="22.7109375" customWidth="1"/>
    <col min="6660" max="6660" width="18.28515625" customWidth="1"/>
    <col min="6661" max="6661" width="21.85546875" customWidth="1"/>
    <col min="6662" max="6662" width="19.7109375" customWidth="1"/>
    <col min="6663" max="6663" width="17" customWidth="1"/>
    <col min="6913" max="6913" width="7.140625" customWidth="1"/>
    <col min="6914" max="6914" width="18.85546875" customWidth="1"/>
    <col min="6915" max="6915" width="22.7109375" customWidth="1"/>
    <col min="6916" max="6916" width="18.28515625" customWidth="1"/>
    <col min="6917" max="6917" width="21.85546875" customWidth="1"/>
    <col min="6918" max="6918" width="19.7109375" customWidth="1"/>
    <col min="6919" max="6919" width="17" customWidth="1"/>
    <col min="7169" max="7169" width="7.140625" customWidth="1"/>
    <col min="7170" max="7170" width="18.85546875" customWidth="1"/>
    <col min="7171" max="7171" width="22.7109375" customWidth="1"/>
    <col min="7172" max="7172" width="18.28515625" customWidth="1"/>
    <col min="7173" max="7173" width="21.85546875" customWidth="1"/>
    <col min="7174" max="7174" width="19.7109375" customWidth="1"/>
    <col min="7175" max="7175" width="17" customWidth="1"/>
    <col min="7425" max="7425" width="7.140625" customWidth="1"/>
    <col min="7426" max="7426" width="18.85546875" customWidth="1"/>
    <col min="7427" max="7427" width="22.7109375" customWidth="1"/>
    <col min="7428" max="7428" width="18.28515625" customWidth="1"/>
    <col min="7429" max="7429" width="21.85546875" customWidth="1"/>
    <col min="7430" max="7430" width="19.7109375" customWidth="1"/>
    <col min="7431" max="7431" width="17" customWidth="1"/>
    <col min="7681" max="7681" width="7.140625" customWidth="1"/>
    <col min="7682" max="7682" width="18.85546875" customWidth="1"/>
    <col min="7683" max="7683" width="22.7109375" customWidth="1"/>
    <col min="7684" max="7684" width="18.28515625" customWidth="1"/>
    <col min="7685" max="7685" width="21.85546875" customWidth="1"/>
    <col min="7686" max="7686" width="19.7109375" customWidth="1"/>
    <col min="7687" max="7687" width="17" customWidth="1"/>
    <col min="7937" max="7937" width="7.140625" customWidth="1"/>
    <col min="7938" max="7938" width="18.85546875" customWidth="1"/>
    <col min="7939" max="7939" width="22.7109375" customWidth="1"/>
    <col min="7940" max="7940" width="18.28515625" customWidth="1"/>
    <col min="7941" max="7941" width="21.85546875" customWidth="1"/>
    <col min="7942" max="7942" width="19.7109375" customWidth="1"/>
    <col min="7943" max="7943" width="17" customWidth="1"/>
    <col min="8193" max="8193" width="7.140625" customWidth="1"/>
    <col min="8194" max="8194" width="18.85546875" customWidth="1"/>
    <col min="8195" max="8195" width="22.7109375" customWidth="1"/>
    <col min="8196" max="8196" width="18.28515625" customWidth="1"/>
    <col min="8197" max="8197" width="21.85546875" customWidth="1"/>
    <col min="8198" max="8198" width="19.7109375" customWidth="1"/>
    <col min="8199" max="8199" width="17" customWidth="1"/>
    <col min="8449" max="8449" width="7.140625" customWidth="1"/>
    <col min="8450" max="8450" width="18.85546875" customWidth="1"/>
    <col min="8451" max="8451" width="22.7109375" customWidth="1"/>
    <col min="8452" max="8452" width="18.28515625" customWidth="1"/>
    <col min="8453" max="8453" width="21.85546875" customWidth="1"/>
    <col min="8454" max="8454" width="19.7109375" customWidth="1"/>
    <col min="8455" max="8455" width="17" customWidth="1"/>
    <col min="8705" max="8705" width="7.140625" customWidth="1"/>
    <col min="8706" max="8706" width="18.85546875" customWidth="1"/>
    <col min="8707" max="8707" width="22.7109375" customWidth="1"/>
    <col min="8708" max="8708" width="18.28515625" customWidth="1"/>
    <col min="8709" max="8709" width="21.85546875" customWidth="1"/>
    <col min="8710" max="8710" width="19.7109375" customWidth="1"/>
    <col min="8711" max="8711" width="17" customWidth="1"/>
    <col min="8961" max="8961" width="7.140625" customWidth="1"/>
    <col min="8962" max="8962" width="18.85546875" customWidth="1"/>
    <col min="8963" max="8963" width="22.7109375" customWidth="1"/>
    <col min="8964" max="8964" width="18.28515625" customWidth="1"/>
    <col min="8965" max="8965" width="21.85546875" customWidth="1"/>
    <col min="8966" max="8966" width="19.7109375" customWidth="1"/>
    <col min="8967" max="8967" width="17" customWidth="1"/>
    <col min="9217" max="9217" width="7.140625" customWidth="1"/>
    <col min="9218" max="9218" width="18.85546875" customWidth="1"/>
    <col min="9219" max="9219" width="22.7109375" customWidth="1"/>
    <col min="9220" max="9220" width="18.28515625" customWidth="1"/>
    <col min="9221" max="9221" width="21.85546875" customWidth="1"/>
    <col min="9222" max="9222" width="19.7109375" customWidth="1"/>
    <col min="9223" max="9223" width="17" customWidth="1"/>
    <col min="9473" max="9473" width="7.140625" customWidth="1"/>
    <col min="9474" max="9474" width="18.85546875" customWidth="1"/>
    <col min="9475" max="9475" width="22.7109375" customWidth="1"/>
    <col min="9476" max="9476" width="18.28515625" customWidth="1"/>
    <col min="9477" max="9477" width="21.85546875" customWidth="1"/>
    <col min="9478" max="9478" width="19.7109375" customWidth="1"/>
    <col min="9479" max="9479" width="17" customWidth="1"/>
    <col min="9729" max="9729" width="7.140625" customWidth="1"/>
    <col min="9730" max="9730" width="18.85546875" customWidth="1"/>
    <col min="9731" max="9731" width="22.7109375" customWidth="1"/>
    <col min="9732" max="9732" width="18.28515625" customWidth="1"/>
    <col min="9733" max="9733" width="21.85546875" customWidth="1"/>
    <col min="9734" max="9734" width="19.7109375" customWidth="1"/>
    <col min="9735" max="9735" width="17" customWidth="1"/>
    <col min="9985" max="9985" width="7.140625" customWidth="1"/>
    <col min="9986" max="9986" width="18.85546875" customWidth="1"/>
    <col min="9987" max="9987" width="22.7109375" customWidth="1"/>
    <col min="9988" max="9988" width="18.28515625" customWidth="1"/>
    <col min="9989" max="9989" width="21.85546875" customWidth="1"/>
    <col min="9990" max="9990" width="19.7109375" customWidth="1"/>
    <col min="9991" max="9991" width="17" customWidth="1"/>
    <col min="10241" max="10241" width="7.140625" customWidth="1"/>
    <col min="10242" max="10242" width="18.85546875" customWidth="1"/>
    <col min="10243" max="10243" width="22.7109375" customWidth="1"/>
    <col min="10244" max="10244" width="18.28515625" customWidth="1"/>
    <col min="10245" max="10245" width="21.85546875" customWidth="1"/>
    <col min="10246" max="10246" width="19.7109375" customWidth="1"/>
    <col min="10247" max="10247" width="17" customWidth="1"/>
    <col min="10497" max="10497" width="7.140625" customWidth="1"/>
    <col min="10498" max="10498" width="18.85546875" customWidth="1"/>
    <col min="10499" max="10499" width="22.7109375" customWidth="1"/>
    <col min="10500" max="10500" width="18.28515625" customWidth="1"/>
    <col min="10501" max="10501" width="21.85546875" customWidth="1"/>
    <col min="10502" max="10502" width="19.7109375" customWidth="1"/>
    <col min="10503" max="10503" width="17" customWidth="1"/>
    <col min="10753" max="10753" width="7.140625" customWidth="1"/>
    <col min="10754" max="10754" width="18.85546875" customWidth="1"/>
    <col min="10755" max="10755" width="22.7109375" customWidth="1"/>
    <col min="10756" max="10756" width="18.28515625" customWidth="1"/>
    <col min="10757" max="10757" width="21.85546875" customWidth="1"/>
    <col min="10758" max="10758" width="19.7109375" customWidth="1"/>
    <col min="10759" max="10759" width="17" customWidth="1"/>
    <col min="11009" max="11009" width="7.140625" customWidth="1"/>
    <col min="11010" max="11010" width="18.85546875" customWidth="1"/>
    <col min="11011" max="11011" width="22.7109375" customWidth="1"/>
    <col min="11012" max="11012" width="18.28515625" customWidth="1"/>
    <col min="11013" max="11013" width="21.85546875" customWidth="1"/>
    <col min="11014" max="11014" width="19.7109375" customWidth="1"/>
    <col min="11015" max="11015" width="17" customWidth="1"/>
    <col min="11265" max="11265" width="7.140625" customWidth="1"/>
    <col min="11266" max="11266" width="18.85546875" customWidth="1"/>
    <col min="11267" max="11267" width="22.7109375" customWidth="1"/>
    <col min="11268" max="11268" width="18.28515625" customWidth="1"/>
    <col min="11269" max="11269" width="21.85546875" customWidth="1"/>
    <col min="11270" max="11270" width="19.7109375" customWidth="1"/>
    <col min="11271" max="11271" width="17" customWidth="1"/>
    <col min="11521" max="11521" width="7.140625" customWidth="1"/>
    <col min="11522" max="11522" width="18.85546875" customWidth="1"/>
    <col min="11523" max="11523" width="22.7109375" customWidth="1"/>
    <col min="11524" max="11524" width="18.28515625" customWidth="1"/>
    <col min="11525" max="11525" width="21.85546875" customWidth="1"/>
    <col min="11526" max="11526" width="19.7109375" customWidth="1"/>
    <col min="11527" max="11527" width="17" customWidth="1"/>
    <col min="11777" max="11777" width="7.140625" customWidth="1"/>
    <col min="11778" max="11778" width="18.85546875" customWidth="1"/>
    <col min="11779" max="11779" width="22.7109375" customWidth="1"/>
    <col min="11780" max="11780" width="18.28515625" customWidth="1"/>
    <col min="11781" max="11781" width="21.85546875" customWidth="1"/>
    <col min="11782" max="11782" width="19.7109375" customWidth="1"/>
    <col min="11783" max="11783" width="17" customWidth="1"/>
    <col min="12033" max="12033" width="7.140625" customWidth="1"/>
    <col min="12034" max="12034" width="18.85546875" customWidth="1"/>
    <col min="12035" max="12035" width="22.7109375" customWidth="1"/>
    <col min="12036" max="12036" width="18.28515625" customWidth="1"/>
    <col min="12037" max="12037" width="21.85546875" customWidth="1"/>
    <col min="12038" max="12038" width="19.7109375" customWidth="1"/>
    <col min="12039" max="12039" width="17" customWidth="1"/>
    <col min="12289" max="12289" width="7.140625" customWidth="1"/>
    <col min="12290" max="12290" width="18.85546875" customWidth="1"/>
    <col min="12291" max="12291" width="22.7109375" customWidth="1"/>
    <col min="12292" max="12292" width="18.28515625" customWidth="1"/>
    <col min="12293" max="12293" width="21.85546875" customWidth="1"/>
    <col min="12294" max="12294" width="19.7109375" customWidth="1"/>
    <col min="12295" max="12295" width="17" customWidth="1"/>
    <col min="12545" max="12545" width="7.140625" customWidth="1"/>
    <col min="12546" max="12546" width="18.85546875" customWidth="1"/>
    <col min="12547" max="12547" width="22.7109375" customWidth="1"/>
    <col min="12548" max="12548" width="18.28515625" customWidth="1"/>
    <col min="12549" max="12549" width="21.85546875" customWidth="1"/>
    <col min="12550" max="12550" width="19.7109375" customWidth="1"/>
    <col min="12551" max="12551" width="17" customWidth="1"/>
    <col min="12801" max="12801" width="7.140625" customWidth="1"/>
    <col min="12802" max="12802" width="18.85546875" customWidth="1"/>
    <col min="12803" max="12803" width="22.7109375" customWidth="1"/>
    <col min="12804" max="12804" width="18.28515625" customWidth="1"/>
    <col min="12805" max="12805" width="21.85546875" customWidth="1"/>
    <col min="12806" max="12806" width="19.7109375" customWidth="1"/>
    <col min="12807" max="12807" width="17" customWidth="1"/>
    <col min="13057" max="13057" width="7.140625" customWidth="1"/>
    <col min="13058" max="13058" width="18.85546875" customWidth="1"/>
    <col min="13059" max="13059" width="22.7109375" customWidth="1"/>
    <col min="13060" max="13060" width="18.28515625" customWidth="1"/>
    <col min="13061" max="13061" width="21.85546875" customWidth="1"/>
    <col min="13062" max="13062" width="19.7109375" customWidth="1"/>
    <col min="13063" max="13063" width="17" customWidth="1"/>
    <col min="13313" max="13313" width="7.140625" customWidth="1"/>
    <col min="13314" max="13314" width="18.85546875" customWidth="1"/>
    <col min="13315" max="13315" width="22.7109375" customWidth="1"/>
    <col min="13316" max="13316" width="18.28515625" customWidth="1"/>
    <col min="13317" max="13317" width="21.85546875" customWidth="1"/>
    <col min="13318" max="13318" width="19.7109375" customWidth="1"/>
    <col min="13319" max="13319" width="17" customWidth="1"/>
    <col min="13569" max="13569" width="7.140625" customWidth="1"/>
    <col min="13570" max="13570" width="18.85546875" customWidth="1"/>
    <col min="13571" max="13571" width="22.7109375" customWidth="1"/>
    <col min="13572" max="13572" width="18.28515625" customWidth="1"/>
    <col min="13573" max="13573" width="21.85546875" customWidth="1"/>
    <col min="13574" max="13574" width="19.7109375" customWidth="1"/>
    <col min="13575" max="13575" width="17" customWidth="1"/>
    <col min="13825" max="13825" width="7.140625" customWidth="1"/>
    <col min="13826" max="13826" width="18.85546875" customWidth="1"/>
    <col min="13827" max="13827" width="22.7109375" customWidth="1"/>
    <col min="13828" max="13828" width="18.28515625" customWidth="1"/>
    <col min="13829" max="13829" width="21.85546875" customWidth="1"/>
    <col min="13830" max="13830" width="19.7109375" customWidth="1"/>
    <col min="13831" max="13831" width="17" customWidth="1"/>
    <col min="14081" max="14081" width="7.140625" customWidth="1"/>
    <col min="14082" max="14082" width="18.85546875" customWidth="1"/>
    <col min="14083" max="14083" width="22.7109375" customWidth="1"/>
    <col min="14084" max="14084" width="18.28515625" customWidth="1"/>
    <col min="14085" max="14085" width="21.85546875" customWidth="1"/>
    <col min="14086" max="14086" width="19.7109375" customWidth="1"/>
    <col min="14087" max="14087" width="17" customWidth="1"/>
    <col min="14337" max="14337" width="7.140625" customWidth="1"/>
    <col min="14338" max="14338" width="18.85546875" customWidth="1"/>
    <col min="14339" max="14339" width="22.7109375" customWidth="1"/>
    <col min="14340" max="14340" width="18.28515625" customWidth="1"/>
    <col min="14341" max="14341" width="21.85546875" customWidth="1"/>
    <col min="14342" max="14342" width="19.7109375" customWidth="1"/>
    <col min="14343" max="14343" width="17" customWidth="1"/>
    <col min="14593" max="14593" width="7.140625" customWidth="1"/>
    <col min="14594" max="14594" width="18.85546875" customWidth="1"/>
    <col min="14595" max="14595" width="22.7109375" customWidth="1"/>
    <col min="14596" max="14596" width="18.28515625" customWidth="1"/>
    <col min="14597" max="14597" width="21.85546875" customWidth="1"/>
    <col min="14598" max="14598" width="19.7109375" customWidth="1"/>
    <col min="14599" max="14599" width="17" customWidth="1"/>
    <col min="14849" max="14849" width="7.140625" customWidth="1"/>
    <col min="14850" max="14850" width="18.85546875" customWidth="1"/>
    <col min="14851" max="14851" width="22.7109375" customWidth="1"/>
    <col min="14852" max="14852" width="18.28515625" customWidth="1"/>
    <col min="14853" max="14853" width="21.85546875" customWidth="1"/>
    <col min="14854" max="14854" width="19.7109375" customWidth="1"/>
    <col min="14855" max="14855" width="17" customWidth="1"/>
    <col min="15105" max="15105" width="7.140625" customWidth="1"/>
    <col min="15106" max="15106" width="18.85546875" customWidth="1"/>
    <col min="15107" max="15107" width="22.7109375" customWidth="1"/>
    <col min="15108" max="15108" width="18.28515625" customWidth="1"/>
    <col min="15109" max="15109" width="21.85546875" customWidth="1"/>
    <col min="15110" max="15110" width="19.7109375" customWidth="1"/>
    <col min="15111" max="15111" width="17" customWidth="1"/>
    <col min="15361" max="15361" width="7.140625" customWidth="1"/>
    <col min="15362" max="15362" width="18.85546875" customWidth="1"/>
    <col min="15363" max="15363" width="22.7109375" customWidth="1"/>
    <col min="15364" max="15364" width="18.28515625" customWidth="1"/>
    <col min="15365" max="15365" width="21.85546875" customWidth="1"/>
    <col min="15366" max="15366" width="19.7109375" customWidth="1"/>
    <col min="15367" max="15367" width="17" customWidth="1"/>
    <col min="15617" max="15617" width="7.140625" customWidth="1"/>
    <col min="15618" max="15618" width="18.85546875" customWidth="1"/>
    <col min="15619" max="15619" width="22.7109375" customWidth="1"/>
    <col min="15620" max="15620" width="18.28515625" customWidth="1"/>
    <col min="15621" max="15621" width="21.85546875" customWidth="1"/>
    <col min="15622" max="15622" width="19.7109375" customWidth="1"/>
    <col min="15623" max="15623" width="17" customWidth="1"/>
    <col min="15873" max="15873" width="7.140625" customWidth="1"/>
    <col min="15874" max="15874" width="18.85546875" customWidth="1"/>
    <col min="15875" max="15875" width="22.7109375" customWidth="1"/>
    <col min="15876" max="15876" width="18.28515625" customWidth="1"/>
    <col min="15877" max="15877" width="21.85546875" customWidth="1"/>
    <col min="15878" max="15878" width="19.7109375" customWidth="1"/>
    <col min="15879" max="15879" width="17" customWidth="1"/>
    <col min="16129" max="16129" width="7.140625" customWidth="1"/>
    <col min="16130" max="16130" width="18.85546875" customWidth="1"/>
    <col min="16131" max="16131" width="22.7109375" customWidth="1"/>
    <col min="16132" max="16132" width="18.28515625" customWidth="1"/>
    <col min="16133" max="16133" width="21.85546875" customWidth="1"/>
    <col min="16134" max="16134" width="19.7109375" customWidth="1"/>
    <col min="16135" max="16135" width="17" customWidth="1"/>
  </cols>
  <sheetData>
    <row r="1" spans="1:13" ht="54.95" customHeight="1" x14ac:dyDescent="0.25">
      <c r="A1" s="105" t="s">
        <v>0</v>
      </c>
      <c r="B1" s="105"/>
      <c r="C1" s="105"/>
      <c r="D1" s="105"/>
      <c r="E1" s="105"/>
      <c r="F1" s="105"/>
      <c r="G1" s="105"/>
    </row>
    <row r="2" spans="1:13" ht="42.95" customHeight="1" x14ac:dyDescent="0.25">
      <c r="A2" s="105"/>
      <c r="B2" s="105"/>
      <c r="C2" s="105"/>
      <c r="D2" s="105"/>
      <c r="E2" s="105"/>
      <c r="F2" s="105"/>
      <c r="G2" s="105"/>
    </row>
    <row r="3" spans="1:13" ht="32.25" customHeight="1" x14ac:dyDescent="0.25">
      <c r="A3" s="106" t="s">
        <v>1</v>
      </c>
      <c r="B3" s="106"/>
      <c r="C3" s="107"/>
      <c r="D3" s="108" t="s">
        <v>2</v>
      </c>
      <c r="E3" s="108"/>
      <c r="F3" s="108"/>
      <c r="G3" s="108"/>
      <c r="H3" s="50"/>
      <c r="I3" s="51"/>
      <c r="J3" s="50" t="str" cm="1">
        <f t="array" ref="J3:M5">D3:G5</f>
        <v>Loomeettevõtjatele tugiteenuste pakkumise, nende arenguplaanide elluviimise ja ekspordivõimekuse kasvu toetamine: loomeettevõtjatele tugiteenuste pakkumise toetus</v>
      </c>
      <c r="K3">
        <v>0</v>
      </c>
      <c r="L3">
        <v>0</v>
      </c>
      <c r="M3">
        <v>0</v>
      </c>
    </row>
    <row r="4" spans="1:13" x14ac:dyDescent="0.25">
      <c r="A4" s="97" t="s">
        <v>3</v>
      </c>
      <c r="B4" s="97"/>
      <c r="C4" s="98"/>
      <c r="D4" s="109"/>
      <c r="E4" s="109"/>
      <c r="F4" s="109"/>
      <c r="G4" s="109"/>
      <c r="J4">
        <v>0</v>
      </c>
      <c r="K4">
        <v>0</v>
      </c>
      <c r="L4">
        <v>0</v>
      </c>
      <c r="M4">
        <v>0</v>
      </c>
    </row>
    <row r="5" spans="1:13" x14ac:dyDescent="0.25">
      <c r="A5" s="97" t="s">
        <v>16</v>
      </c>
      <c r="B5" s="97"/>
      <c r="C5" s="98"/>
      <c r="D5" s="92"/>
      <c r="E5" s="92"/>
      <c r="F5" s="92"/>
      <c r="G5" s="92"/>
      <c r="J5">
        <v>0</v>
      </c>
      <c r="K5">
        <v>0</v>
      </c>
      <c r="L5">
        <v>0</v>
      </c>
      <c r="M5">
        <v>0</v>
      </c>
    </row>
    <row r="6" spans="1:13" x14ac:dyDescent="0.25">
      <c r="A6" s="99" t="s">
        <v>100</v>
      </c>
      <c r="B6" s="100"/>
      <c r="C6" s="100"/>
      <c r="D6" s="92"/>
      <c r="E6" s="92"/>
      <c r="F6" s="92"/>
      <c r="G6" s="92"/>
      <c r="J6" s="50" cm="1">
        <f t="array" ref="J6:M16">D6:G16</f>
        <v>0</v>
      </c>
      <c r="K6">
        <v>0</v>
      </c>
      <c r="L6">
        <v>0</v>
      </c>
      <c r="M6">
        <v>0</v>
      </c>
    </row>
    <row r="7" spans="1:13" x14ac:dyDescent="0.25">
      <c r="A7" s="104" t="s">
        <v>96</v>
      </c>
      <c r="B7" s="104"/>
      <c r="C7" s="104"/>
      <c r="D7" s="93">
        <f>SUM(F16:F115)</f>
        <v>0</v>
      </c>
      <c r="E7" s="93"/>
      <c r="F7" s="93"/>
      <c r="G7" s="93"/>
      <c r="J7" s="50">
        <v>0</v>
      </c>
      <c r="K7">
        <v>0</v>
      </c>
      <c r="L7">
        <v>0</v>
      </c>
      <c r="M7">
        <v>0</v>
      </c>
    </row>
    <row r="8" spans="1:13" x14ac:dyDescent="0.25">
      <c r="A8" s="58" t="s">
        <v>11</v>
      </c>
      <c r="B8" s="58"/>
      <c r="J8">
        <v>0</v>
      </c>
      <c r="K8">
        <v>0</v>
      </c>
      <c r="L8">
        <v>0</v>
      </c>
      <c r="M8">
        <v>0</v>
      </c>
    </row>
    <row r="9" spans="1:13" ht="48" customHeight="1" x14ac:dyDescent="0.25">
      <c r="A9" s="102" t="s">
        <v>12</v>
      </c>
      <c r="B9" s="102"/>
      <c r="C9" s="102"/>
      <c r="D9" s="102"/>
      <c r="E9" s="102"/>
      <c r="F9" s="102"/>
      <c r="G9" s="102"/>
      <c r="H9" s="24"/>
      <c r="J9">
        <v>0</v>
      </c>
      <c r="K9">
        <v>0</v>
      </c>
      <c r="L9">
        <v>0</v>
      </c>
      <c r="M9">
        <v>0</v>
      </c>
    </row>
    <row r="10" spans="1:13" ht="66" customHeight="1" x14ac:dyDescent="0.25">
      <c r="A10" s="102" t="s">
        <v>98</v>
      </c>
      <c r="B10" s="102"/>
      <c r="C10" s="102"/>
      <c r="D10" s="102"/>
      <c r="E10" s="102"/>
      <c r="F10" s="102"/>
      <c r="G10" s="102"/>
      <c r="J10">
        <v>0</v>
      </c>
      <c r="K10">
        <v>0</v>
      </c>
      <c r="L10">
        <v>0</v>
      </c>
      <c r="M10">
        <v>0</v>
      </c>
    </row>
    <row r="11" spans="1:13" ht="36" customHeight="1" x14ac:dyDescent="0.25">
      <c r="A11" s="103" t="s">
        <v>99</v>
      </c>
      <c r="B11" s="103"/>
      <c r="C11" s="102"/>
      <c r="D11" s="102"/>
      <c r="E11" s="102"/>
      <c r="F11" s="102"/>
      <c r="G11" s="102"/>
      <c r="J11">
        <v>0</v>
      </c>
      <c r="K11">
        <v>0</v>
      </c>
      <c r="L11">
        <v>0</v>
      </c>
      <c r="M11">
        <v>0</v>
      </c>
    </row>
    <row r="12" spans="1:13" ht="38.1" customHeight="1" x14ac:dyDescent="0.25">
      <c r="A12" s="102" t="s">
        <v>13</v>
      </c>
      <c r="B12" s="102"/>
      <c r="C12" s="102"/>
      <c r="D12" s="102"/>
      <c r="E12" s="102"/>
      <c r="F12" s="102"/>
      <c r="G12" s="102"/>
      <c r="J12">
        <v>0</v>
      </c>
      <c r="K12">
        <v>0</v>
      </c>
      <c r="L12">
        <v>0</v>
      </c>
      <c r="M12">
        <v>0</v>
      </c>
    </row>
    <row r="13" spans="1:13" x14ac:dyDescent="0.25">
      <c r="A13" s="101" t="s">
        <v>14</v>
      </c>
      <c r="B13" s="101"/>
      <c r="C13" s="101"/>
      <c r="D13" s="101"/>
      <c r="E13" s="101"/>
      <c r="F13" s="101"/>
      <c r="G13" s="101"/>
      <c r="J13">
        <v>0</v>
      </c>
      <c r="K13">
        <v>0</v>
      </c>
      <c r="L13">
        <v>0</v>
      </c>
      <c r="M13">
        <v>0</v>
      </c>
    </row>
    <row r="14" spans="1:13" x14ac:dyDescent="0.25">
      <c r="A14" s="94"/>
      <c r="B14" s="95"/>
      <c r="C14" s="95"/>
      <c r="D14" s="95"/>
      <c r="E14" s="95"/>
      <c r="F14" s="95"/>
      <c r="G14" s="96"/>
      <c r="J14">
        <v>0</v>
      </c>
      <c r="K14">
        <v>0</v>
      </c>
      <c r="L14">
        <v>0</v>
      </c>
      <c r="M14">
        <v>0</v>
      </c>
    </row>
    <row r="15" spans="1:13" x14ac:dyDescent="0.25">
      <c r="A15" s="52" t="s">
        <v>4</v>
      </c>
      <c r="B15" s="52" t="s">
        <v>5</v>
      </c>
      <c r="C15" s="54" t="s">
        <v>7</v>
      </c>
      <c r="D15" s="53" t="s">
        <v>6</v>
      </c>
      <c r="E15" s="53" t="s">
        <v>8</v>
      </c>
      <c r="F15" s="55" t="s">
        <v>9</v>
      </c>
      <c r="G15" s="53" t="s">
        <v>10</v>
      </c>
      <c r="J15" t="str">
        <v>Ettevõtja ärinimi</v>
      </c>
      <c r="K15" t="str">
        <v>E-mail</v>
      </c>
      <c r="L15" t="str">
        <v>Abi  summa osaleja kohta</v>
      </c>
      <c r="M15" t="str">
        <v>Allkiri</v>
      </c>
    </row>
    <row r="16" spans="1:13" x14ac:dyDescent="0.25">
      <c r="A16" s="56">
        <v>1</v>
      </c>
      <c r="B16" s="85"/>
      <c r="C16" s="86"/>
      <c r="D16" s="86"/>
      <c r="E16" s="87"/>
      <c r="F16" s="80"/>
      <c r="G16" s="45"/>
      <c r="J16">
        <v>0</v>
      </c>
      <c r="K16">
        <v>0</v>
      </c>
      <c r="L16">
        <v>0</v>
      </c>
      <c r="M16">
        <v>0</v>
      </c>
    </row>
    <row r="17" spans="1:7" x14ac:dyDescent="0.25">
      <c r="A17" s="56">
        <v>2</v>
      </c>
      <c r="B17" s="85"/>
      <c r="C17" s="86"/>
      <c r="D17" s="86"/>
      <c r="E17" s="88"/>
      <c r="F17" s="80"/>
      <c r="G17" s="45"/>
    </row>
    <row r="18" spans="1:7" x14ac:dyDescent="0.25">
      <c r="A18" s="56">
        <v>3</v>
      </c>
      <c r="B18" s="45"/>
      <c r="C18" s="45"/>
      <c r="D18" s="45"/>
      <c r="E18" s="89"/>
      <c r="F18" s="80"/>
      <c r="G18" s="45"/>
    </row>
    <row r="19" spans="1:7" x14ac:dyDescent="0.25">
      <c r="A19" s="56">
        <v>4</v>
      </c>
      <c r="B19" s="85"/>
      <c r="C19" s="86"/>
      <c r="D19" s="86"/>
      <c r="E19" s="87"/>
      <c r="F19" s="80"/>
      <c r="G19" s="45"/>
    </row>
    <row r="20" spans="1:7" x14ac:dyDescent="0.25">
      <c r="A20" s="56">
        <v>5</v>
      </c>
      <c r="B20" s="45"/>
      <c r="C20" s="45"/>
      <c r="D20" s="45"/>
      <c r="E20" s="89"/>
      <c r="F20" s="80"/>
      <c r="G20" s="45"/>
    </row>
    <row r="21" spans="1:7" x14ac:dyDescent="0.25">
      <c r="A21" s="56">
        <v>6</v>
      </c>
      <c r="B21" s="85"/>
      <c r="C21" s="86"/>
      <c r="D21" s="86"/>
      <c r="E21" s="87"/>
      <c r="F21" s="80"/>
      <c r="G21" s="45"/>
    </row>
    <row r="22" spans="1:7" ht="15.75" customHeight="1" x14ac:dyDescent="0.25">
      <c r="A22" s="56">
        <v>7</v>
      </c>
      <c r="B22" s="86"/>
      <c r="C22" s="86"/>
      <c r="D22" s="86"/>
      <c r="E22" s="87"/>
      <c r="F22" s="80"/>
      <c r="G22" s="45"/>
    </row>
    <row r="23" spans="1:7" x14ac:dyDescent="0.25">
      <c r="A23" s="56">
        <v>8</v>
      </c>
      <c r="B23" s="86"/>
      <c r="C23" s="86"/>
      <c r="D23" s="86"/>
      <c r="E23" s="87"/>
      <c r="F23" s="80"/>
      <c r="G23" s="45"/>
    </row>
    <row r="24" spans="1:7" x14ac:dyDescent="0.25">
      <c r="A24" s="56">
        <v>9</v>
      </c>
      <c r="B24" s="90"/>
      <c r="C24" s="45"/>
      <c r="D24" s="45"/>
      <c r="E24" s="89"/>
      <c r="F24" s="80"/>
      <c r="G24" s="45"/>
    </row>
    <row r="25" spans="1:7" x14ac:dyDescent="0.25">
      <c r="A25" s="56">
        <v>10</v>
      </c>
      <c r="B25" s="85"/>
      <c r="C25" s="86"/>
      <c r="D25" s="86"/>
      <c r="E25" s="87"/>
      <c r="F25" s="80"/>
      <c r="G25" s="45"/>
    </row>
    <row r="26" spans="1:7" x14ac:dyDescent="0.25">
      <c r="A26" s="56">
        <v>11</v>
      </c>
      <c r="B26" s="85"/>
      <c r="C26" s="86"/>
      <c r="D26" s="85"/>
      <c r="E26" s="87"/>
      <c r="F26" s="80"/>
      <c r="G26" s="45"/>
    </row>
    <row r="27" spans="1:7" x14ac:dyDescent="0.25">
      <c r="A27" s="56">
        <v>12</v>
      </c>
      <c r="B27" s="91"/>
      <c r="C27" s="86"/>
      <c r="D27" s="86"/>
      <c r="E27" s="87"/>
      <c r="F27" s="80"/>
      <c r="G27" s="45"/>
    </row>
    <row r="28" spans="1:7" x14ac:dyDescent="0.25">
      <c r="A28" s="56">
        <v>13</v>
      </c>
      <c r="B28" s="45"/>
      <c r="C28" s="45"/>
      <c r="D28" s="45"/>
      <c r="E28" s="89"/>
      <c r="F28" s="80"/>
      <c r="G28" s="45"/>
    </row>
    <row r="29" spans="1:7" ht="18.600000000000001" customHeight="1" x14ac:dyDescent="0.25">
      <c r="A29" s="56">
        <v>14</v>
      </c>
      <c r="B29" s="45"/>
      <c r="C29" s="45"/>
      <c r="D29" s="45"/>
      <c r="E29" s="89"/>
      <c r="F29" s="80"/>
      <c r="G29" s="45"/>
    </row>
    <row r="30" spans="1:7" x14ac:dyDescent="0.25">
      <c r="A30" s="56">
        <v>15</v>
      </c>
      <c r="B30" s="85"/>
      <c r="C30" s="86"/>
      <c r="D30" s="86"/>
      <c r="E30" s="87"/>
      <c r="F30" s="80"/>
      <c r="G30" s="45"/>
    </row>
    <row r="31" spans="1:7" x14ac:dyDescent="0.25">
      <c r="A31" s="56">
        <v>16</v>
      </c>
      <c r="B31" s="85"/>
      <c r="C31" s="86"/>
      <c r="D31" s="86"/>
      <c r="E31" s="87"/>
      <c r="F31" s="80"/>
      <c r="G31" s="45"/>
    </row>
    <row r="32" spans="1:7" x14ac:dyDescent="0.25">
      <c r="A32" s="56">
        <v>17</v>
      </c>
      <c r="B32" s="85"/>
      <c r="C32" s="86"/>
      <c r="D32" s="86"/>
      <c r="E32" s="87"/>
      <c r="F32" s="80"/>
      <c r="G32" s="45"/>
    </row>
    <row r="33" spans="1:7" x14ac:dyDescent="0.25">
      <c r="A33" s="56">
        <v>18</v>
      </c>
      <c r="B33" s="45"/>
      <c r="C33" s="45"/>
      <c r="D33" s="45"/>
      <c r="E33" s="89"/>
      <c r="F33" s="80"/>
      <c r="G33" s="45"/>
    </row>
    <row r="34" spans="1:7" x14ac:dyDescent="0.25">
      <c r="A34" s="56">
        <v>19</v>
      </c>
      <c r="B34" s="44"/>
      <c r="C34" s="76"/>
      <c r="D34" s="45"/>
      <c r="E34" s="81"/>
      <c r="F34" s="80"/>
      <c r="G34" s="45"/>
    </row>
    <row r="35" spans="1:7" x14ac:dyDescent="0.25">
      <c r="A35" s="56">
        <v>20</v>
      </c>
      <c r="B35" s="49"/>
      <c r="C35" s="84"/>
      <c r="E35" s="45"/>
      <c r="F35" s="80"/>
      <c r="G35" s="45"/>
    </row>
    <row r="36" spans="1:7" x14ac:dyDescent="0.25">
      <c r="A36" s="56">
        <v>21</v>
      </c>
      <c r="B36" s="44"/>
      <c r="C36" s="84"/>
      <c r="D36" s="45"/>
      <c r="E36" s="81"/>
      <c r="F36" s="80"/>
      <c r="G36" s="45"/>
    </row>
    <row r="37" spans="1:7" x14ac:dyDescent="0.25">
      <c r="A37" s="56">
        <v>22</v>
      </c>
      <c r="B37" s="44"/>
      <c r="C37" s="84"/>
      <c r="D37" s="69"/>
      <c r="E37" s="81"/>
      <c r="F37" s="80"/>
      <c r="G37" s="45"/>
    </row>
    <row r="38" spans="1:7" x14ac:dyDescent="0.25">
      <c r="A38" s="56">
        <v>23</v>
      </c>
      <c r="B38" s="56"/>
      <c r="C38" s="84"/>
      <c r="D38" s="56"/>
      <c r="E38" s="81"/>
      <c r="F38" s="80"/>
      <c r="G38" s="45"/>
    </row>
    <row r="39" spans="1:7" x14ac:dyDescent="0.25">
      <c r="A39" s="56">
        <v>24</v>
      </c>
      <c r="B39" s="56"/>
      <c r="C39" s="84"/>
      <c r="D39" s="56"/>
      <c r="E39" s="81"/>
      <c r="F39" s="80"/>
      <c r="G39" s="45"/>
    </row>
    <row r="40" spans="1:7" x14ac:dyDescent="0.25">
      <c r="A40" s="56">
        <v>25</v>
      </c>
      <c r="B40" s="56"/>
      <c r="C40" s="84"/>
      <c r="D40" s="56"/>
      <c r="E40" s="69"/>
      <c r="F40" s="80"/>
      <c r="G40" s="45"/>
    </row>
    <row r="41" spans="1:7" x14ac:dyDescent="0.25">
      <c r="A41" s="56">
        <v>26</v>
      </c>
      <c r="B41" s="56"/>
      <c r="C41" s="84"/>
      <c r="D41" s="48"/>
      <c r="E41" s="50"/>
      <c r="F41" s="80"/>
      <c r="G41" s="45"/>
    </row>
    <row r="42" spans="1:7" x14ac:dyDescent="0.25">
      <c r="A42" s="56">
        <v>27</v>
      </c>
      <c r="B42" s="56"/>
      <c r="C42" s="84"/>
      <c r="D42" s="69"/>
      <c r="E42" s="44"/>
      <c r="F42" s="80"/>
      <c r="G42" s="45"/>
    </row>
    <row r="43" spans="1:7" x14ac:dyDescent="0.25">
      <c r="A43" s="56">
        <v>28</v>
      </c>
      <c r="B43" s="56"/>
      <c r="C43" s="84"/>
      <c r="D43" s="69"/>
      <c r="E43" s="44"/>
      <c r="F43" s="80"/>
      <c r="G43" s="45"/>
    </row>
    <row r="44" spans="1:7" x14ac:dyDescent="0.25">
      <c r="A44" s="56">
        <v>29</v>
      </c>
      <c r="B44" s="56"/>
      <c r="C44" s="84"/>
      <c r="D44" s="69"/>
      <c r="E44" s="44"/>
      <c r="F44" s="80"/>
      <c r="G44" s="45"/>
    </row>
    <row r="45" spans="1:7" x14ac:dyDescent="0.25">
      <c r="A45" s="56">
        <v>30</v>
      </c>
      <c r="B45" s="56"/>
      <c r="C45" s="75"/>
      <c r="D45" s="56"/>
      <c r="E45" s="81"/>
      <c r="F45" s="80"/>
      <c r="G45" s="45"/>
    </row>
    <row r="46" spans="1:7" x14ac:dyDescent="0.25">
      <c r="A46" s="56">
        <v>31</v>
      </c>
      <c r="B46" s="56"/>
      <c r="C46" s="75"/>
      <c r="D46" s="56"/>
      <c r="E46" s="81"/>
      <c r="F46" s="80"/>
      <c r="G46" s="45"/>
    </row>
    <row r="47" spans="1:7" x14ac:dyDescent="0.25">
      <c r="A47" s="56">
        <v>32</v>
      </c>
      <c r="B47" s="56"/>
      <c r="C47" s="75"/>
      <c r="D47" s="56"/>
      <c r="E47" s="81"/>
      <c r="F47" s="80"/>
      <c r="G47" s="45"/>
    </row>
    <row r="48" spans="1:7" x14ac:dyDescent="0.25">
      <c r="A48" s="56">
        <v>33</v>
      </c>
      <c r="C48" s="75"/>
      <c r="D48" s="56"/>
      <c r="E48" s="83"/>
      <c r="F48" s="80"/>
      <c r="G48" s="45"/>
    </row>
    <row r="49" spans="1:7" x14ac:dyDescent="0.25">
      <c r="A49" s="56">
        <v>34</v>
      </c>
      <c r="B49" s="56"/>
      <c r="C49" s="84"/>
      <c r="D49" s="56"/>
      <c r="E49" s="69"/>
      <c r="F49" s="80"/>
      <c r="G49" s="45"/>
    </row>
    <row r="50" spans="1:7" x14ac:dyDescent="0.25">
      <c r="A50" s="56">
        <v>35</v>
      </c>
      <c r="B50" s="56"/>
      <c r="C50" s="84"/>
      <c r="D50" s="56"/>
      <c r="E50" s="81"/>
      <c r="F50" s="80"/>
      <c r="G50" s="45"/>
    </row>
    <row r="51" spans="1:7" x14ac:dyDescent="0.25">
      <c r="A51" s="56">
        <v>36</v>
      </c>
      <c r="B51" s="56"/>
      <c r="C51" s="84"/>
      <c r="D51" s="56"/>
      <c r="E51" s="81"/>
      <c r="F51" s="80"/>
      <c r="G51" s="45"/>
    </row>
    <row r="52" spans="1:7" x14ac:dyDescent="0.25">
      <c r="A52" s="56">
        <v>37</v>
      </c>
      <c r="B52" s="56"/>
      <c r="C52" s="84"/>
      <c r="D52" s="56"/>
      <c r="E52" s="69"/>
      <c r="F52" s="80"/>
      <c r="G52" s="45"/>
    </row>
    <row r="53" spans="1:7" x14ac:dyDescent="0.25">
      <c r="A53" s="56">
        <v>38</v>
      </c>
      <c r="B53" s="56"/>
      <c r="C53" s="84"/>
      <c r="D53" s="56"/>
      <c r="E53" s="69"/>
      <c r="F53" s="80"/>
      <c r="G53" s="45"/>
    </row>
    <row r="54" spans="1:7" x14ac:dyDescent="0.25">
      <c r="A54" s="56">
        <v>39</v>
      </c>
      <c r="B54" s="56"/>
      <c r="C54" s="84"/>
      <c r="D54" s="56"/>
      <c r="E54" s="69"/>
      <c r="F54" s="80"/>
      <c r="G54" s="45"/>
    </row>
    <row r="55" spans="1:7" x14ac:dyDescent="0.25">
      <c r="A55" s="56">
        <v>40</v>
      </c>
      <c r="B55" s="56"/>
      <c r="C55" s="75"/>
      <c r="D55" s="56"/>
      <c r="E55" s="81"/>
      <c r="F55" s="80"/>
      <c r="G55" s="45"/>
    </row>
    <row r="56" spans="1:7" x14ac:dyDescent="0.25">
      <c r="A56" s="56">
        <v>41</v>
      </c>
      <c r="B56" s="56"/>
      <c r="C56" s="84"/>
      <c r="D56" s="56"/>
      <c r="E56" s="69"/>
      <c r="F56" s="80"/>
      <c r="G56" s="45"/>
    </row>
    <row r="57" spans="1:7" x14ac:dyDescent="0.25">
      <c r="A57" s="56">
        <v>42</v>
      </c>
      <c r="B57" s="56"/>
      <c r="C57" s="84"/>
      <c r="D57" s="56"/>
      <c r="E57" s="81"/>
      <c r="F57" s="80"/>
      <c r="G57" s="45"/>
    </row>
    <row r="58" spans="1:7" x14ac:dyDescent="0.25">
      <c r="A58" s="56">
        <v>43</v>
      </c>
      <c r="B58" s="56"/>
      <c r="C58" s="84"/>
      <c r="D58" s="56"/>
      <c r="E58" s="81"/>
      <c r="F58" s="80"/>
      <c r="G58" s="45"/>
    </row>
    <row r="59" spans="1:7" x14ac:dyDescent="0.25">
      <c r="A59" s="56">
        <v>44</v>
      </c>
      <c r="B59" s="56"/>
      <c r="C59" s="84"/>
      <c r="D59" s="56"/>
      <c r="E59" s="69"/>
      <c r="F59" s="80"/>
      <c r="G59" s="45"/>
    </row>
    <row r="60" spans="1:7" x14ac:dyDescent="0.25">
      <c r="A60" s="56">
        <v>45</v>
      </c>
      <c r="B60" s="56"/>
      <c r="C60" s="84"/>
      <c r="D60" s="56"/>
      <c r="E60" s="69"/>
      <c r="F60" s="80"/>
      <c r="G60" s="45"/>
    </row>
    <row r="61" spans="1:7" x14ac:dyDescent="0.25">
      <c r="A61" s="56">
        <v>46</v>
      </c>
      <c r="B61" s="56"/>
      <c r="C61" s="84"/>
      <c r="D61" s="56"/>
      <c r="E61" s="69"/>
      <c r="F61" s="80"/>
      <c r="G61" s="45"/>
    </row>
    <row r="62" spans="1:7" x14ac:dyDescent="0.25">
      <c r="A62" s="56">
        <v>47</v>
      </c>
      <c r="B62" s="56"/>
      <c r="C62" s="84"/>
      <c r="D62" s="56"/>
      <c r="E62" s="81"/>
      <c r="F62" s="80"/>
      <c r="G62" s="45"/>
    </row>
    <row r="63" spans="1:7" x14ac:dyDescent="0.25">
      <c r="A63" s="56">
        <v>48</v>
      </c>
      <c r="B63" s="56"/>
      <c r="C63" s="84"/>
      <c r="D63" s="56"/>
      <c r="E63" s="81"/>
      <c r="F63" s="80"/>
      <c r="G63" s="45"/>
    </row>
    <row r="64" spans="1:7" x14ac:dyDescent="0.25">
      <c r="A64" s="56">
        <v>49</v>
      </c>
      <c r="B64" s="56"/>
      <c r="C64" s="84"/>
      <c r="D64" s="56"/>
      <c r="E64" s="81"/>
      <c r="F64" s="80"/>
      <c r="G64" s="45"/>
    </row>
    <row r="65" spans="1:7" x14ac:dyDescent="0.25">
      <c r="A65" s="56">
        <v>50</v>
      </c>
      <c r="B65" s="56"/>
      <c r="C65" s="84"/>
      <c r="D65" s="56"/>
      <c r="E65" s="81"/>
      <c r="F65" s="80"/>
      <c r="G65" s="45"/>
    </row>
    <row r="66" spans="1:7" x14ac:dyDescent="0.25">
      <c r="A66" s="56">
        <v>51</v>
      </c>
      <c r="B66" s="56"/>
      <c r="C66" s="84"/>
      <c r="D66" s="56"/>
      <c r="E66" s="81"/>
      <c r="F66" s="80"/>
      <c r="G66" s="45"/>
    </row>
    <row r="67" spans="1:7" x14ac:dyDescent="0.25">
      <c r="A67" s="56">
        <v>52</v>
      </c>
      <c r="B67" s="56"/>
      <c r="C67" s="75"/>
      <c r="D67" s="48"/>
      <c r="E67" s="82"/>
      <c r="F67" s="80"/>
      <c r="G67" s="45"/>
    </row>
    <row r="68" spans="1:7" x14ac:dyDescent="0.25">
      <c r="A68" s="56">
        <v>53</v>
      </c>
      <c r="B68" s="56"/>
      <c r="C68" s="84"/>
      <c r="D68" s="56"/>
      <c r="E68" s="69"/>
      <c r="F68" s="80"/>
      <c r="G68" s="45"/>
    </row>
    <row r="69" spans="1:7" x14ac:dyDescent="0.25">
      <c r="A69" s="56">
        <v>54</v>
      </c>
      <c r="B69" s="56"/>
      <c r="C69" s="44"/>
      <c r="E69" s="44"/>
      <c r="F69" s="57"/>
      <c r="G69" s="45"/>
    </row>
    <row r="70" spans="1:7" x14ac:dyDescent="0.25">
      <c r="A70" s="56">
        <v>55</v>
      </c>
      <c r="B70" s="56"/>
      <c r="C70" s="44"/>
      <c r="D70" s="69"/>
      <c r="E70" s="44"/>
      <c r="F70" s="57"/>
      <c r="G70" s="45"/>
    </row>
    <row r="71" spans="1:7" x14ac:dyDescent="0.25">
      <c r="A71" s="56">
        <v>56</v>
      </c>
      <c r="B71" s="56"/>
      <c r="C71" s="44"/>
      <c r="D71" s="69"/>
      <c r="E71" s="44"/>
      <c r="F71" s="57"/>
      <c r="G71" s="45"/>
    </row>
    <row r="72" spans="1:7" x14ac:dyDescent="0.25">
      <c r="A72" s="56">
        <v>57</v>
      </c>
      <c r="B72" s="56"/>
      <c r="C72" s="44"/>
      <c r="D72" s="69"/>
      <c r="E72" s="44"/>
      <c r="F72" s="57"/>
      <c r="G72" s="45"/>
    </row>
    <row r="73" spans="1:7" x14ac:dyDescent="0.25">
      <c r="A73" s="56">
        <v>58</v>
      </c>
      <c r="B73" s="56"/>
      <c r="C73" s="44"/>
      <c r="D73" s="69"/>
      <c r="E73" s="44"/>
      <c r="F73" s="57"/>
      <c r="G73" s="45"/>
    </row>
    <row r="74" spans="1:7" x14ac:dyDescent="0.25">
      <c r="A74" s="56">
        <v>59</v>
      </c>
      <c r="B74" s="56"/>
      <c r="C74" s="44"/>
      <c r="D74" s="69"/>
      <c r="E74" s="44"/>
      <c r="F74" s="57"/>
      <c r="G74" s="45"/>
    </row>
    <row r="75" spans="1:7" x14ac:dyDescent="0.25">
      <c r="A75" s="56">
        <v>60</v>
      </c>
      <c r="B75" s="56"/>
      <c r="C75" s="44"/>
      <c r="D75" s="69"/>
      <c r="E75" s="44"/>
      <c r="F75" s="57"/>
      <c r="G75" s="45"/>
    </row>
    <row r="76" spans="1:7" x14ac:dyDescent="0.25">
      <c r="A76" s="56">
        <v>61</v>
      </c>
      <c r="B76" s="56"/>
      <c r="C76" s="44"/>
      <c r="D76" s="69"/>
      <c r="E76" s="44"/>
      <c r="F76" s="57"/>
      <c r="G76" s="45"/>
    </row>
    <row r="77" spans="1:7" x14ac:dyDescent="0.25">
      <c r="A77" s="56">
        <v>62</v>
      </c>
      <c r="B77" s="56"/>
      <c r="C77" s="44"/>
      <c r="D77" s="69"/>
      <c r="E77" s="44"/>
      <c r="F77" s="57"/>
      <c r="G77" s="45"/>
    </row>
    <row r="78" spans="1:7" x14ac:dyDescent="0.25">
      <c r="A78" s="56">
        <v>63</v>
      </c>
      <c r="B78" s="56"/>
      <c r="C78" s="44"/>
      <c r="D78" s="69"/>
      <c r="E78" s="44"/>
      <c r="F78" s="57"/>
      <c r="G78" s="45"/>
    </row>
    <row r="79" spans="1:7" x14ac:dyDescent="0.25">
      <c r="A79" s="56">
        <v>64</v>
      </c>
      <c r="B79" s="56"/>
      <c r="C79" s="44"/>
      <c r="D79" s="69"/>
      <c r="E79" s="44"/>
      <c r="F79" s="57"/>
      <c r="G79" s="45"/>
    </row>
    <row r="80" spans="1:7" x14ac:dyDescent="0.25">
      <c r="A80" s="56">
        <v>65</v>
      </c>
      <c r="B80" s="56"/>
      <c r="C80" s="44"/>
      <c r="D80" s="69"/>
      <c r="E80" s="44"/>
      <c r="F80" s="57"/>
      <c r="G80" s="45"/>
    </row>
    <row r="81" spans="1:7" x14ac:dyDescent="0.25">
      <c r="A81" s="56">
        <v>66</v>
      </c>
      <c r="B81" s="56"/>
      <c r="C81" s="44"/>
      <c r="D81" s="69"/>
      <c r="E81" s="44"/>
      <c r="F81" s="57"/>
      <c r="G81" s="45"/>
    </row>
    <row r="82" spans="1:7" x14ac:dyDescent="0.25">
      <c r="A82" s="56">
        <v>67</v>
      </c>
      <c r="B82" s="56"/>
      <c r="C82" s="44"/>
      <c r="D82" s="69"/>
      <c r="E82" s="44"/>
      <c r="F82" s="57"/>
      <c r="G82" s="45"/>
    </row>
    <row r="83" spans="1:7" x14ac:dyDescent="0.25">
      <c r="A83" s="56">
        <v>68</v>
      </c>
      <c r="B83" s="56"/>
      <c r="C83" s="44"/>
      <c r="D83" s="69"/>
      <c r="E83" s="44"/>
      <c r="F83" s="57"/>
      <c r="G83" s="45"/>
    </row>
    <row r="84" spans="1:7" x14ac:dyDescent="0.25">
      <c r="A84" s="56">
        <v>69</v>
      </c>
      <c r="B84" s="56"/>
      <c r="C84" s="44"/>
      <c r="D84" s="69"/>
      <c r="E84" s="44"/>
      <c r="F84" s="57"/>
      <c r="G84" s="45"/>
    </row>
    <row r="85" spans="1:7" x14ac:dyDescent="0.25">
      <c r="A85" s="56">
        <v>70</v>
      </c>
      <c r="B85" s="56"/>
      <c r="C85" s="44"/>
      <c r="D85" s="69"/>
      <c r="E85" s="44"/>
      <c r="F85" s="57"/>
      <c r="G85" s="45"/>
    </row>
    <row r="86" spans="1:7" x14ac:dyDescent="0.25">
      <c r="A86" s="56">
        <v>71</v>
      </c>
      <c r="B86" s="56"/>
      <c r="C86" s="44"/>
      <c r="D86" s="69"/>
      <c r="E86" s="44"/>
      <c r="F86" s="57"/>
      <c r="G86" s="45"/>
    </row>
    <row r="87" spans="1:7" x14ac:dyDescent="0.25">
      <c r="A87" s="56">
        <v>72</v>
      </c>
      <c r="B87" s="56"/>
      <c r="C87" s="44"/>
      <c r="D87" s="69"/>
      <c r="E87" s="44"/>
      <c r="F87" s="57"/>
      <c r="G87" s="45"/>
    </row>
    <row r="88" spans="1:7" x14ac:dyDescent="0.25">
      <c r="A88" s="56">
        <v>73</v>
      </c>
      <c r="B88" s="56"/>
      <c r="C88" s="44"/>
      <c r="D88" s="69"/>
      <c r="E88" s="44"/>
      <c r="F88" s="57"/>
      <c r="G88" s="45"/>
    </row>
    <row r="89" spans="1:7" x14ac:dyDescent="0.25">
      <c r="A89" s="56">
        <v>74</v>
      </c>
      <c r="B89" s="56"/>
      <c r="C89" s="44"/>
      <c r="D89" s="69"/>
      <c r="E89" s="44"/>
      <c r="F89" s="57"/>
      <c r="G89" s="45"/>
    </row>
    <row r="90" spans="1:7" x14ac:dyDescent="0.25">
      <c r="A90" s="56">
        <v>75</v>
      </c>
      <c r="B90" s="56"/>
      <c r="C90" s="44"/>
      <c r="D90" s="69"/>
      <c r="E90" s="44"/>
      <c r="F90" s="57"/>
      <c r="G90" s="45"/>
    </row>
    <row r="91" spans="1:7" x14ac:dyDescent="0.25">
      <c r="A91" s="56">
        <v>76</v>
      </c>
      <c r="B91" s="56"/>
      <c r="C91" s="44"/>
      <c r="D91" s="69"/>
      <c r="E91" s="44"/>
      <c r="F91" s="57"/>
      <c r="G91" s="45"/>
    </row>
    <row r="92" spans="1:7" x14ac:dyDescent="0.25">
      <c r="A92" s="56">
        <v>77</v>
      </c>
      <c r="B92" s="56"/>
      <c r="C92" s="44"/>
      <c r="D92" s="69"/>
      <c r="E92" s="44"/>
      <c r="F92" s="57"/>
      <c r="G92" s="45"/>
    </row>
    <row r="93" spans="1:7" x14ac:dyDescent="0.25">
      <c r="A93" s="56">
        <v>78</v>
      </c>
      <c r="B93" s="56"/>
      <c r="C93" s="44"/>
      <c r="D93" s="69"/>
      <c r="E93" s="44"/>
      <c r="F93" s="57"/>
      <c r="G93" s="45"/>
    </row>
    <row r="94" spans="1:7" x14ac:dyDescent="0.25">
      <c r="A94" s="56">
        <v>79</v>
      </c>
      <c r="B94" s="56"/>
      <c r="C94" s="44"/>
      <c r="D94" s="69"/>
      <c r="E94" s="44"/>
      <c r="F94" s="57"/>
      <c r="G94" s="45"/>
    </row>
    <row r="95" spans="1:7" x14ac:dyDescent="0.25">
      <c r="A95" s="56">
        <v>80</v>
      </c>
      <c r="B95" s="56"/>
      <c r="C95" s="44"/>
      <c r="D95" s="69"/>
      <c r="E95" s="44"/>
      <c r="F95" s="57"/>
      <c r="G95" s="45"/>
    </row>
    <row r="96" spans="1:7" x14ac:dyDescent="0.25">
      <c r="A96" s="56">
        <v>81</v>
      </c>
      <c r="B96" s="56"/>
      <c r="C96" s="44"/>
      <c r="D96" s="69"/>
      <c r="E96" s="44"/>
      <c r="F96" s="57"/>
      <c r="G96" s="45"/>
    </row>
    <row r="97" spans="1:7" x14ac:dyDescent="0.25">
      <c r="A97" s="56">
        <v>82</v>
      </c>
      <c r="B97" s="56"/>
      <c r="C97" s="44"/>
      <c r="D97" s="69"/>
      <c r="E97" s="44"/>
      <c r="F97" s="57"/>
      <c r="G97" s="45"/>
    </row>
    <row r="98" spans="1:7" x14ac:dyDescent="0.25">
      <c r="A98" s="56">
        <v>83</v>
      </c>
      <c r="B98" s="56"/>
      <c r="C98" s="44"/>
      <c r="D98" s="69"/>
      <c r="E98" s="44"/>
      <c r="F98" s="57"/>
      <c r="G98" s="45"/>
    </row>
    <row r="99" spans="1:7" x14ac:dyDescent="0.25">
      <c r="A99" s="56">
        <v>84</v>
      </c>
      <c r="B99" s="56"/>
      <c r="C99" s="44"/>
      <c r="D99" s="69"/>
      <c r="E99" s="44"/>
      <c r="F99" s="57"/>
      <c r="G99" s="45"/>
    </row>
    <row r="100" spans="1:7" x14ac:dyDescent="0.25">
      <c r="A100" s="56">
        <v>85</v>
      </c>
      <c r="B100" s="56"/>
      <c r="C100" s="44"/>
      <c r="D100" s="69"/>
      <c r="E100" s="44"/>
      <c r="F100" s="57"/>
      <c r="G100" s="45"/>
    </row>
    <row r="101" spans="1:7" x14ac:dyDescent="0.25">
      <c r="A101" s="56">
        <v>86</v>
      </c>
      <c r="B101" s="56"/>
      <c r="C101" s="44"/>
      <c r="D101" s="69"/>
      <c r="E101" s="44"/>
      <c r="F101" s="57"/>
      <c r="G101" s="45"/>
    </row>
    <row r="102" spans="1:7" x14ac:dyDescent="0.25">
      <c r="A102" s="56">
        <v>87</v>
      </c>
      <c r="B102" s="56"/>
      <c r="C102" s="44"/>
      <c r="D102" s="69"/>
      <c r="E102" s="44"/>
      <c r="F102" s="57"/>
      <c r="G102" s="45"/>
    </row>
    <row r="103" spans="1:7" x14ac:dyDescent="0.25">
      <c r="A103" s="56">
        <v>88</v>
      </c>
      <c r="B103" s="56"/>
      <c r="C103" s="44"/>
      <c r="D103" s="69"/>
      <c r="E103" s="44"/>
      <c r="F103" s="57"/>
      <c r="G103" s="45"/>
    </row>
    <row r="104" spans="1:7" x14ac:dyDescent="0.25">
      <c r="A104" s="56">
        <v>89</v>
      </c>
      <c r="B104" s="56"/>
      <c r="C104" s="44"/>
      <c r="D104" s="69"/>
      <c r="E104" s="44"/>
      <c r="F104" s="57"/>
      <c r="G104" s="45"/>
    </row>
    <row r="105" spans="1:7" x14ac:dyDescent="0.25">
      <c r="A105" s="56">
        <v>90</v>
      </c>
      <c r="B105" s="56"/>
      <c r="C105" s="44"/>
      <c r="D105" s="69"/>
      <c r="E105" s="44"/>
      <c r="F105" s="57"/>
      <c r="G105" s="45"/>
    </row>
    <row r="106" spans="1:7" x14ac:dyDescent="0.25">
      <c r="A106" s="56">
        <v>91</v>
      </c>
      <c r="B106" s="56"/>
      <c r="C106" s="44"/>
      <c r="D106" s="69"/>
      <c r="E106" s="44"/>
      <c r="F106" s="57"/>
      <c r="G106" s="45"/>
    </row>
    <row r="107" spans="1:7" x14ac:dyDescent="0.25">
      <c r="A107" s="56">
        <v>92</v>
      </c>
      <c r="B107" s="56"/>
      <c r="C107" s="44"/>
      <c r="D107" s="69"/>
      <c r="E107" s="44"/>
      <c r="F107" s="57"/>
      <c r="G107" s="45"/>
    </row>
    <row r="108" spans="1:7" x14ac:dyDescent="0.25">
      <c r="A108" s="56">
        <v>93</v>
      </c>
      <c r="B108" s="56"/>
      <c r="C108" s="44"/>
      <c r="D108" s="69"/>
      <c r="E108" s="44"/>
      <c r="F108" s="57"/>
      <c r="G108" s="45"/>
    </row>
    <row r="109" spans="1:7" x14ac:dyDescent="0.25">
      <c r="A109" s="56">
        <v>94</v>
      </c>
      <c r="B109" s="56"/>
      <c r="C109" s="44"/>
      <c r="D109" s="69"/>
      <c r="E109" s="44"/>
      <c r="F109" s="57"/>
      <c r="G109" s="45"/>
    </row>
    <row r="110" spans="1:7" x14ac:dyDescent="0.25">
      <c r="A110" s="56">
        <v>95</v>
      </c>
      <c r="B110" s="56"/>
      <c r="C110" s="44"/>
      <c r="D110" s="69"/>
      <c r="E110" s="44"/>
      <c r="F110" s="57"/>
      <c r="G110" s="45"/>
    </row>
    <row r="111" spans="1:7" x14ac:dyDescent="0.25">
      <c r="A111" s="56">
        <v>96</v>
      </c>
      <c r="B111" s="56"/>
      <c r="C111" s="44"/>
      <c r="D111" s="69"/>
      <c r="E111" s="44"/>
      <c r="F111" s="57"/>
      <c r="G111" s="45"/>
    </row>
    <row r="112" spans="1:7" x14ac:dyDescent="0.25">
      <c r="A112" s="56">
        <v>97</v>
      </c>
      <c r="B112" s="56"/>
      <c r="C112" s="44"/>
      <c r="D112" s="69"/>
      <c r="E112" s="44"/>
      <c r="F112" s="57"/>
      <c r="G112" s="45"/>
    </row>
    <row r="113" spans="1:7" x14ac:dyDescent="0.25">
      <c r="A113" s="56">
        <v>98</v>
      </c>
      <c r="B113" s="56"/>
      <c r="C113" s="44"/>
      <c r="D113" s="69"/>
      <c r="E113" s="44"/>
      <c r="F113" s="57"/>
      <c r="G113" s="45"/>
    </row>
    <row r="114" spans="1:7" x14ac:dyDescent="0.25">
      <c r="A114" s="56">
        <v>99</v>
      </c>
      <c r="B114" s="56"/>
      <c r="C114" s="44"/>
      <c r="D114" s="69"/>
      <c r="E114" s="44"/>
      <c r="F114" s="57"/>
      <c r="G114" s="45"/>
    </row>
    <row r="115" spans="1:7" x14ac:dyDescent="0.25">
      <c r="A115" s="56">
        <v>100</v>
      </c>
      <c r="B115" s="56"/>
      <c r="C115" s="44"/>
      <c r="D115" s="69"/>
      <c r="E115" s="44"/>
      <c r="F115" s="57"/>
      <c r="G115" s="45"/>
    </row>
  </sheetData>
  <mergeCells count="17">
    <mergeCell ref="A1:G2"/>
    <mergeCell ref="A3:C3"/>
    <mergeCell ref="D3:G3"/>
    <mergeCell ref="A4:C4"/>
    <mergeCell ref="D4:G4"/>
    <mergeCell ref="D6:G6"/>
    <mergeCell ref="D7:G7"/>
    <mergeCell ref="A14:G14"/>
    <mergeCell ref="A5:C5"/>
    <mergeCell ref="D5:G5"/>
    <mergeCell ref="A6:C6"/>
    <mergeCell ref="A13:G13"/>
    <mergeCell ref="A9:G9"/>
    <mergeCell ref="A10:G10"/>
    <mergeCell ref="A11:G11"/>
    <mergeCell ref="A12:G12"/>
    <mergeCell ref="A7:C7"/>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15"/>
  <sheetViews>
    <sheetView showGridLines="0" topLeftCell="A9" zoomScale="85" zoomScaleNormal="85" workbookViewId="0">
      <selection activeCell="H16" sqref="H16"/>
    </sheetView>
  </sheetViews>
  <sheetFormatPr defaultRowHeight="15" x14ac:dyDescent="0.25"/>
  <cols>
    <col min="1" max="1" width="7.140625" style="48" customWidth="1"/>
    <col min="2" max="2" width="22.85546875" style="49" customWidth="1"/>
    <col min="3" max="3" width="23.5703125" style="50" customWidth="1"/>
    <col min="4" max="4" width="14.85546875" style="50" customWidth="1"/>
    <col min="5" max="5" width="21.85546875" style="49" customWidth="1"/>
    <col min="6" max="6" width="17" style="49" customWidth="1"/>
    <col min="7" max="7" width="24.140625" customWidth="1"/>
    <col min="8" max="8" width="21.5703125" customWidth="1"/>
    <col min="9" max="9" width="9.140625" customWidth="1"/>
    <col min="12" max="12" width="7.5703125" hidden="1" customWidth="1"/>
    <col min="13" max="14" width="9.140625" customWidth="1"/>
    <col min="256" max="256" width="7.140625" customWidth="1"/>
    <col min="257" max="257" width="20.42578125" customWidth="1"/>
    <col min="258" max="258" width="14.85546875" bestFit="1" customWidth="1"/>
    <col min="259" max="259" width="14.85546875" customWidth="1"/>
    <col min="260" max="260" width="21.85546875" customWidth="1"/>
    <col min="261" max="261" width="33.140625" bestFit="1" customWidth="1"/>
    <col min="262" max="262" width="22" customWidth="1"/>
    <col min="268" max="268" width="0" hidden="1" customWidth="1"/>
    <col min="512" max="512" width="7.140625" customWidth="1"/>
    <col min="513" max="513" width="20.42578125" customWidth="1"/>
    <col min="514" max="514" width="14.85546875" bestFit="1" customWidth="1"/>
    <col min="515" max="515" width="14.85546875" customWidth="1"/>
    <col min="516" max="516" width="21.85546875" customWidth="1"/>
    <col min="517" max="517" width="33.140625" bestFit="1" customWidth="1"/>
    <col min="518" max="518" width="22" customWidth="1"/>
    <col min="524" max="524" width="0" hidden="1" customWidth="1"/>
    <col min="768" max="768" width="7.140625" customWidth="1"/>
    <col min="769" max="769" width="20.42578125" customWidth="1"/>
    <col min="770" max="770" width="14.85546875" bestFit="1" customWidth="1"/>
    <col min="771" max="771" width="14.85546875" customWidth="1"/>
    <col min="772" max="772" width="21.85546875" customWidth="1"/>
    <col min="773" max="773" width="33.140625" bestFit="1" customWidth="1"/>
    <col min="774" max="774" width="22" customWidth="1"/>
    <col min="780" max="780" width="0" hidden="1" customWidth="1"/>
    <col min="1024" max="1024" width="7.140625" customWidth="1"/>
    <col min="1025" max="1025" width="20.42578125" customWidth="1"/>
    <col min="1026" max="1026" width="14.85546875" bestFit="1" customWidth="1"/>
    <col min="1027" max="1027" width="14.85546875" customWidth="1"/>
    <col min="1028" max="1028" width="21.85546875" customWidth="1"/>
    <col min="1029" max="1029" width="33.140625" bestFit="1" customWidth="1"/>
    <col min="1030" max="1030" width="22" customWidth="1"/>
    <col min="1036" max="1036" width="0" hidden="1" customWidth="1"/>
    <col min="1280" max="1280" width="7.140625" customWidth="1"/>
    <col min="1281" max="1281" width="20.42578125" customWidth="1"/>
    <col min="1282" max="1282" width="14.85546875" bestFit="1" customWidth="1"/>
    <col min="1283" max="1283" width="14.85546875" customWidth="1"/>
    <col min="1284" max="1284" width="21.85546875" customWidth="1"/>
    <col min="1285" max="1285" width="33.140625" bestFit="1" customWidth="1"/>
    <col min="1286" max="1286" width="22" customWidth="1"/>
    <col min="1292" max="1292" width="0" hidden="1" customWidth="1"/>
    <col min="1536" max="1536" width="7.140625" customWidth="1"/>
    <col min="1537" max="1537" width="20.42578125" customWidth="1"/>
    <col min="1538" max="1538" width="14.85546875" bestFit="1" customWidth="1"/>
    <col min="1539" max="1539" width="14.85546875" customWidth="1"/>
    <col min="1540" max="1540" width="21.85546875" customWidth="1"/>
    <col min="1541" max="1541" width="33.140625" bestFit="1" customWidth="1"/>
    <col min="1542" max="1542" width="22" customWidth="1"/>
    <col min="1548" max="1548" width="0" hidden="1" customWidth="1"/>
    <col min="1792" max="1792" width="7.140625" customWidth="1"/>
    <col min="1793" max="1793" width="20.42578125" customWidth="1"/>
    <col min="1794" max="1794" width="14.85546875" bestFit="1" customWidth="1"/>
    <col min="1795" max="1795" width="14.85546875" customWidth="1"/>
    <col min="1796" max="1796" width="21.85546875" customWidth="1"/>
    <col min="1797" max="1797" width="33.140625" bestFit="1" customWidth="1"/>
    <col min="1798" max="1798" width="22" customWidth="1"/>
    <col min="1804" max="1804" width="0" hidden="1" customWidth="1"/>
    <col min="2048" max="2048" width="7.140625" customWidth="1"/>
    <col min="2049" max="2049" width="20.42578125" customWidth="1"/>
    <col min="2050" max="2050" width="14.85546875" bestFit="1" customWidth="1"/>
    <col min="2051" max="2051" width="14.85546875" customWidth="1"/>
    <col min="2052" max="2052" width="21.85546875" customWidth="1"/>
    <col min="2053" max="2053" width="33.140625" bestFit="1" customWidth="1"/>
    <col min="2054" max="2054" width="22" customWidth="1"/>
    <col min="2060" max="2060" width="0" hidden="1" customWidth="1"/>
    <col min="2304" max="2304" width="7.140625" customWidth="1"/>
    <col min="2305" max="2305" width="20.42578125" customWidth="1"/>
    <col min="2306" max="2306" width="14.85546875" bestFit="1" customWidth="1"/>
    <col min="2307" max="2307" width="14.85546875" customWidth="1"/>
    <col min="2308" max="2308" width="21.85546875" customWidth="1"/>
    <col min="2309" max="2309" width="33.140625" bestFit="1" customWidth="1"/>
    <col min="2310" max="2310" width="22" customWidth="1"/>
    <col min="2316" max="2316" width="0" hidden="1" customWidth="1"/>
    <col min="2560" max="2560" width="7.140625" customWidth="1"/>
    <col min="2561" max="2561" width="20.42578125" customWidth="1"/>
    <col min="2562" max="2562" width="14.85546875" bestFit="1" customWidth="1"/>
    <col min="2563" max="2563" width="14.85546875" customWidth="1"/>
    <col min="2564" max="2564" width="21.85546875" customWidth="1"/>
    <col min="2565" max="2565" width="33.140625" bestFit="1" customWidth="1"/>
    <col min="2566" max="2566" width="22" customWidth="1"/>
    <col min="2572" max="2572" width="0" hidden="1" customWidth="1"/>
    <col min="2816" max="2816" width="7.140625" customWidth="1"/>
    <col min="2817" max="2817" width="20.42578125" customWidth="1"/>
    <col min="2818" max="2818" width="14.85546875" bestFit="1" customWidth="1"/>
    <col min="2819" max="2819" width="14.85546875" customWidth="1"/>
    <col min="2820" max="2820" width="21.85546875" customWidth="1"/>
    <col min="2821" max="2821" width="33.140625" bestFit="1" customWidth="1"/>
    <col min="2822" max="2822" width="22" customWidth="1"/>
    <col min="2828" max="2828" width="0" hidden="1" customWidth="1"/>
    <col min="3072" max="3072" width="7.140625" customWidth="1"/>
    <col min="3073" max="3073" width="20.42578125" customWidth="1"/>
    <col min="3074" max="3074" width="14.85546875" bestFit="1" customWidth="1"/>
    <col min="3075" max="3075" width="14.85546875" customWidth="1"/>
    <col min="3076" max="3076" width="21.85546875" customWidth="1"/>
    <col min="3077" max="3077" width="33.140625" bestFit="1" customWidth="1"/>
    <col min="3078" max="3078" width="22" customWidth="1"/>
    <col min="3084" max="3084" width="0" hidden="1" customWidth="1"/>
    <col min="3328" max="3328" width="7.140625" customWidth="1"/>
    <col min="3329" max="3329" width="20.42578125" customWidth="1"/>
    <col min="3330" max="3330" width="14.85546875" bestFit="1" customWidth="1"/>
    <col min="3331" max="3331" width="14.85546875" customWidth="1"/>
    <col min="3332" max="3332" width="21.85546875" customWidth="1"/>
    <col min="3333" max="3333" width="33.140625" bestFit="1" customWidth="1"/>
    <col min="3334" max="3334" width="22" customWidth="1"/>
    <col min="3340" max="3340" width="0" hidden="1" customWidth="1"/>
    <col min="3584" max="3584" width="7.140625" customWidth="1"/>
    <col min="3585" max="3585" width="20.42578125" customWidth="1"/>
    <col min="3586" max="3586" width="14.85546875" bestFit="1" customWidth="1"/>
    <col min="3587" max="3587" width="14.85546875" customWidth="1"/>
    <col min="3588" max="3588" width="21.85546875" customWidth="1"/>
    <col min="3589" max="3589" width="33.140625" bestFit="1" customWidth="1"/>
    <col min="3590" max="3590" width="22" customWidth="1"/>
    <col min="3596" max="3596" width="0" hidden="1" customWidth="1"/>
    <col min="3840" max="3840" width="7.140625" customWidth="1"/>
    <col min="3841" max="3841" width="20.42578125" customWidth="1"/>
    <col min="3842" max="3842" width="14.85546875" bestFit="1" customWidth="1"/>
    <col min="3843" max="3843" width="14.85546875" customWidth="1"/>
    <col min="3844" max="3844" width="21.85546875" customWidth="1"/>
    <col min="3845" max="3845" width="33.140625" bestFit="1" customWidth="1"/>
    <col min="3846" max="3846" width="22" customWidth="1"/>
    <col min="3852" max="3852" width="0" hidden="1" customWidth="1"/>
    <col min="4096" max="4096" width="7.140625" customWidth="1"/>
    <col min="4097" max="4097" width="20.42578125" customWidth="1"/>
    <col min="4098" max="4098" width="14.85546875" bestFit="1" customWidth="1"/>
    <col min="4099" max="4099" width="14.85546875" customWidth="1"/>
    <col min="4100" max="4100" width="21.85546875" customWidth="1"/>
    <col min="4101" max="4101" width="33.140625" bestFit="1" customWidth="1"/>
    <col min="4102" max="4102" width="22" customWidth="1"/>
    <col min="4108" max="4108" width="0" hidden="1" customWidth="1"/>
    <col min="4352" max="4352" width="7.140625" customWidth="1"/>
    <col min="4353" max="4353" width="20.42578125" customWidth="1"/>
    <col min="4354" max="4354" width="14.85546875" bestFit="1" customWidth="1"/>
    <col min="4355" max="4355" width="14.85546875" customWidth="1"/>
    <col min="4356" max="4356" width="21.85546875" customWidth="1"/>
    <col min="4357" max="4357" width="33.140625" bestFit="1" customWidth="1"/>
    <col min="4358" max="4358" width="22" customWidth="1"/>
    <col min="4364" max="4364" width="0" hidden="1" customWidth="1"/>
    <col min="4608" max="4608" width="7.140625" customWidth="1"/>
    <col min="4609" max="4609" width="20.42578125" customWidth="1"/>
    <col min="4610" max="4610" width="14.85546875" bestFit="1" customWidth="1"/>
    <col min="4611" max="4611" width="14.85546875" customWidth="1"/>
    <col min="4612" max="4612" width="21.85546875" customWidth="1"/>
    <col min="4613" max="4613" width="33.140625" bestFit="1" customWidth="1"/>
    <col min="4614" max="4614" width="22" customWidth="1"/>
    <col min="4620" max="4620" width="0" hidden="1" customWidth="1"/>
    <col min="4864" max="4864" width="7.140625" customWidth="1"/>
    <col min="4865" max="4865" width="20.42578125" customWidth="1"/>
    <col min="4866" max="4866" width="14.85546875" bestFit="1" customWidth="1"/>
    <col min="4867" max="4867" width="14.85546875" customWidth="1"/>
    <col min="4868" max="4868" width="21.85546875" customWidth="1"/>
    <col min="4869" max="4869" width="33.140625" bestFit="1" customWidth="1"/>
    <col min="4870" max="4870" width="22" customWidth="1"/>
    <col min="4876" max="4876" width="0" hidden="1" customWidth="1"/>
    <col min="5120" max="5120" width="7.140625" customWidth="1"/>
    <col min="5121" max="5121" width="20.42578125" customWidth="1"/>
    <col min="5122" max="5122" width="14.85546875" bestFit="1" customWidth="1"/>
    <col min="5123" max="5123" width="14.85546875" customWidth="1"/>
    <col min="5124" max="5124" width="21.85546875" customWidth="1"/>
    <col min="5125" max="5125" width="33.140625" bestFit="1" customWidth="1"/>
    <col min="5126" max="5126" width="22" customWidth="1"/>
    <col min="5132" max="5132" width="0" hidden="1" customWidth="1"/>
    <col min="5376" max="5376" width="7.140625" customWidth="1"/>
    <col min="5377" max="5377" width="20.42578125" customWidth="1"/>
    <col min="5378" max="5378" width="14.85546875" bestFit="1" customWidth="1"/>
    <col min="5379" max="5379" width="14.85546875" customWidth="1"/>
    <col min="5380" max="5380" width="21.85546875" customWidth="1"/>
    <col min="5381" max="5381" width="33.140625" bestFit="1" customWidth="1"/>
    <col min="5382" max="5382" width="22" customWidth="1"/>
    <col min="5388" max="5388" width="0" hidden="1" customWidth="1"/>
    <col min="5632" max="5632" width="7.140625" customWidth="1"/>
    <col min="5633" max="5633" width="20.42578125" customWidth="1"/>
    <col min="5634" max="5634" width="14.85546875" bestFit="1" customWidth="1"/>
    <col min="5635" max="5635" width="14.85546875" customWidth="1"/>
    <col min="5636" max="5636" width="21.85546875" customWidth="1"/>
    <col min="5637" max="5637" width="33.140625" bestFit="1" customWidth="1"/>
    <col min="5638" max="5638" width="22" customWidth="1"/>
    <col min="5644" max="5644" width="0" hidden="1" customWidth="1"/>
    <col min="5888" max="5888" width="7.140625" customWidth="1"/>
    <col min="5889" max="5889" width="20.42578125" customWidth="1"/>
    <col min="5890" max="5890" width="14.85546875" bestFit="1" customWidth="1"/>
    <col min="5891" max="5891" width="14.85546875" customWidth="1"/>
    <col min="5892" max="5892" width="21.85546875" customWidth="1"/>
    <col min="5893" max="5893" width="33.140625" bestFit="1" customWidth="1"/>
    <col min="5894" max="5894" width="22" customWidth="1"/>
    <col min="5900" max="5900" width="0" hidden="1" customWidth="1"/>
    <col min="6144" max="6144" width="7.140625" customWidth="1"/>
    <col min="6145" max="6145" width="20.42578125" customWidth="1"/>
    <col min="6146" max="6146" width="14.85546875" bestFit="1" customWidth="1"/>
    <col min="6147" max="6147" width="14.85546875" customWidth="1"/>
    <col min="6148" max="6148" width="21.85546875" customWidth="1"/>
    <col min="6149" max="6149" width="33.140625" bestFit="1" customWidth="1"/>
    <col min="6150" max="6150" width="22" customWidth="1"/>
    <col min="6156" max="6156" width="0" hidden="1" customWidth="1"/>
    <col min="6400" max="6400" width="7.140625" customWidth="1"/>
    <col min="6401" max="6401" width="20.42578125" customWidth="1"/>
    <col min="6402" max="6402" width="14.85546875" bestFit="1" customWidth="1"/>
    <col min="6403" max="6403" width="14.85546875" customWidth="1"/>
    <col min="6404" max="6404" width="21.85546875" customWidth="1"/>
    <col min="6405" max="6405" width="33.140625" bestFit="1" customWidth="1"/>
    <col min="6406" max="6406" width="22" customWidth="1"/>
    <col min="6412" max="6412" width="0" hidden="1" customWidth="1"/>
    <col min="6656" max="6656" width="7.140625" customWidth="1"/>
    <col min="6657" max="6657" width="20.42578125" customWidth="1"/>
    <col min="6658" max="6658" width="14.85546875" bestFit="1" customWidth="1"/>
    <col min="6659" max="6659" width="14.85546875" customWidth="1"/>
    <col min="6660" max="6660" width="21.85546875" customWidth="1"/>
    <col min="6661" max="6661" width="33.140625" bestFit="1" customWidth="1"/>
    <col min="6662" max="6662" width="22" customWidth="1"/>
    <col min="6668" max="6668" width="0" hidden="1" customWidth="1"/>
    <col min="6912" max="6912" width="7.140625" customWidth="1"/>
    <col min="6913" max="6913" width="20.42578125" customWidth="1"/>
    <col min="6914" max="6914" width="14.85546875" bestFit="1" customWidth="1"/>
    <col min="6915" max="6915" width="14.85546875" customWidth="1"/>
    <col min="6916" max="6916" width="21.85546875" customWidth="1"/>
    <col min="6917" max="6917" width="33.140625" bestFit="1" customWidth="1"/>
    <col min="6918" max="6918" width="22" customWidth="1"/>
    <col min="6924" max="6924" width="0" hidden="1" customWidth="1"/>
    <col min="7168" max="7168" width="7.140625" customWidth="1"/>
    <col min="7169" max="7169" width="20.42578125" customWidth="1"/>
    <col min="7170" max="7170" width="14.85546875" bestFit="1" customWidth="1"/>
    <col min="7171" max="7171" width="14.85546875" customWidth="1"/>
    <col min="7172" max="7172" width="21.85546875" customWidth="1"/>
    <col min="7173" max="7173" width="33.140625" bestFit="1" customWidth="1"/>
    <col min="7174" max="7174" width="22" customWidth="1"/>
    <col min="7180" max="7180" width="0" hidden="1" customWidth="1"/>
    <col min="7424" max="7424" width="7.140625" customWidth="1"/>
    <col min="7425" max="7425" width="20.42578125" customWidth="1"/>
    <col min="7426" max="7426" width="14.85546875" bestFit="1" customWidth="1"/>
    <col min="7427" max="7427" width="14.85546875" customWidth="1"/>
    <col min="7428" max="7428" width="21.85546875" customWidth="1"/>
    <col min="7429" max="7429" width="33.140625" bestFit="1" customWidth="1"/>
    <col min="7430" max="7430" width="22" customWidth="1"/>
    <col min="7436" max="7436" width="0" hidden="1" customWidth="1"/>
    <col min="7680" max="7680" width="7.140625" customWidth="1"/>
    <col min="7681" max="7681" width="20.42578125" customWidth="1"/>
    <col min="7682" max="7682" width="14.85546875" bestFit="1" customWidth="1"/>
    <col min="7683" max="7683" width="14.85546875" customWidth="1"/>
    <col min="7684" max="7684" width="21.85546875" customWidth="1"/>
    <col min="7685" max="7685" width="33.140625" bestFit="1" customWidth="1"/>
    <col min="7686" max="7686" width="22" customWidth="1"/>
    <col min="7692" max="7692" width="0" hidden="1" customWidth="1"/>
    <col min="7936" max="7936" width="7.140625" customWidth="1"/>
    <col min="7937" max="7937" width="20.42578125" customWidth="1"/>
    <col min="7938" max="7938" width="14.85546875" bestFit="1" customWidth="1"/>
    <col min="7939" max="7939" width="14.85546875" customWidth="1"/>
    <col min="7940" max="7940" width="21.85546875" customWidth="1"/>
    <col min="7941" max="7941" width="33.140625" bestFit="1" customWidth="1"/>
    <col min="7942" max="7942" width="22" customWidth="1"/>
    <col min="7948" max="7948" width="0" hidden="1" customWidth="1"/>
    <col min="8192" max="8192" width="7.140625" customWidth="1"/>
    <col min="8193" max="8193" width="20.42578125" customWidth="1"/>
    <col min="8194" max="8194" width="14.85546875" bestFit="1" customWidth="1"/>
    <col min="8195" max="8195" width="14.85546875" customWidth="1"/>
    <col min="8196" max="8196" width="21.85546875" customWidth="1"/>
    <col min="8197" max="8197" width="33.140625" bestFit="1" customWidth="1"/>
    <col min="8198" max="8198" width="22" customWidth="1"/>
    <col min="8204" max="8204" width="0" hidden="1" customWidth="1"/>
    <col min="8448" max="8448" width="7.140625" customWidth="1"/>
    <col min="8449" max="8449" width="20.42578125" customWidth="1"/>
    <col min="8450" max="8450" width="14.85546875" bestFit="1" customWidth="1"/>
    <col min="8451" max="8451" width="14.85546875" customWidth="1"/>
    <col min="8452" max="8452" width="21.85546875" customWidth="1"/>
    <col min="8453" max="8453" width="33.140625" bestFit="1" customWidth="1"/>
    <col min="8454" max="8454" width="22" customWidth="1"/>
    <col min="8460" max="8460" width="0" hidden="1" customWidth="1"/>
    <col min="8704" max="8704" width="7.140625" customWidth="1"/>
    <col min="8705" max="8705" width="20.42578125" customWidth="1"/>
    <col min="8706" max="8706" width="14.85546875" bestFit="1" customWidth="1"/>
    <col min="8707" max="8707" width="14.85546875" customWidth="1"/>
    <col min="8708" max="8708" width="21.85546875" customWidth="1"/>
    <col min="8709" max="8709" width="33.140625" bestFit="1" customWidth="1"/>
    <col min="8710" max="8710" width="22" customWidth="1"/>
    <col min="8716" max="8716" width="0" hidden="1" customWidth="1"/>
    <col min="8960" max="8960" width="7.140625" customWidth="1"/>
    <col min="8961" max="8961" width="20.42578125" customWidth="1"/>
    <col min="8962" max="8962" width="14.85546875" bestFit="1" customWidth="1"/>
    <col min="8963" max="8963" width="14.85546875" customWidth="1"/>
    <col min="8964" max="8964" width="21.85546875" customWidth="1"/>
    <col min="8965" max="8965" width="33.140625" bestFit="1" customWidth="1"/>
    <col min="8966" max="8966" width="22" customWidth="1"/>
    <col min="8972" max="8972" width="0" hidden="1" customWidth="1"/>
    <col min="9216" max="9216" width="7.140625" customWidth="1"/>
    <col min="9217" max="9217" width="20.42578125" customWidth="1"/>
    <col min="9218" max="9218" width="14.85546875" bestFit="1" customWidth="1"/>
    <col min="9219" max="9219" width="14.85546875" customWidth="1"/>
    <col min="9220" max="9220" width="21.85546875" customWidth="1"/>
    <col min="9221" max="9221" width="33.140625" bestFit="1" customWidth="1"/>
    <col min="9222" max="9222" width="22" customWidth="1"/>
    <col min="9228" max="9228" width="0" hidden="1" customWidth="1"/>
    <col min="9472" max="9472" width="7.140625" customWidth="1"/>
    <col min="9473" max="9473" width="20.42578125" customWidth="1"/>
    <col min="9474" max="9474" width="14.85546875" bestFit="1" customWidth="1"/>
    <col min="9475" max="9475" width="14.85546875" customWidth="1"/>
    <col min="9476" max="9476" width="21.85546875" customWidth="1"/>
    <col min="9477" max="9477" width="33.140625" bestFit="1" customWidth="1"/>
    <col min="9478" max="9478" width="22" customWidth="1"/>
    <col min="9484" max="9484" width="0" hidden="1" customWidth="1"/>
    <col min="9728" max="9728" width="7.140625" customWidth="1"/>
    <col min="9729" max="9729" width="20.42578125" customWidth="1"/>
    <col min="9730" max="9730" width="14.85546875" bestFit="1" customWidth="1"/>
    <col min="9731" max="9731" width="14.85546875" customWidth="1"/>
    <col min="9732" max="9732" width="21.85546875" customWidth="1"/>
    <col min="9733" max="9733" width="33.140625" bestFit="1" customWidth="1"/>
    <col min="9734" max="9734" width="22" customWidth="1"/>
    <col min="9740" max="9740" width="0" hidden="1" customWidth="1"/>
    <col min="9984" max="9984" width="7.140625" customWidth="1"/>
    <col min="9985" max="9985" width="20.42578125" customWidth="1"/>
    <col min="9986" max="9986" width="14.85546875" bestFit="1" customWidth="1"/>
    <col min="9987" max="9987" width="14.85546875" customWidth="1"/>
    <col min="9988" max="9988" width="21.85546875" customWidth="1"/>
    <col min="9989" max="9989" width="33.140625" bestFit="1" customWidth="1"/>
    <col min="9990" max="9990" width="22" customWidth="1"/>
    <col min="9996" max="9996" width="0" hidden="1" customWidth="1"/>
    <col min="10240" max="10240" width="7.140625" customWidth="1"/>
    <col min="10241" max="10241" width="20.42578125" customWidth="1"/>
    <col min="10242" max="10242" width="14.85546875" bestFit="1" customWidth="1"/>
    <col min="10243" max="10243" width="14.85546875" customWidth="1"/>
    <col min="10244" max="10244" width="21.85546875" customWidth="1"/>
    <col min="10245" max="10245" width="33.140625" bestFit="1" customWidth="1"/>
    <col min="10246" max="10246" width="22" customWidth="1"/>
    <col min="10252" max="10252" width="0" hidden="1" customWidth="1"/>
    <col min="10496" max="10496" width="7.140625" customWidth="1"/>
    <col min="10497" max="10497" width="20.42578125" customWidth="1"/>
    <col min="10498" max="10498" width="14.85546875" bestFit="1" customWidth="1"/>
    <col min="10499" max="10499" width="14.85546875" customWidth="1"/>
    <col min="10500" max="10500" width="21.85546875" customWidth="1"/>
    <col min="10501" max="10501" width="33.140625" bestFit="1" customWidth="1"/>
    <col min="10502" max="10502" width="22" customWidth="1"/>
    <col min="10508" max="10508" width="0" hidden="1" customWidth="1"/>
    <col min="10752" max="10752" width="7.140625" customWidth="1"/>
    <col min="10753" max="10753" width="20.42578125" customWidth="1"/>
    <col min="10754" max="10754" width="14.85546875" bestFit="1" customWidth="1"/>
    <col min="10755" max="10755" width="14.85546875" customWidth="1"/>
    <col min="10756" max="10756" width="21.85546875" customWidth="1"/>
    <col min="10757" max="10757" width="33.140625" bestFit="1" customWidth="1"/>
    <col min="10758" max="10758" width="22" customWidth="1"/>
    <col min="10764" max="10764" width="0" hidden="1" customWidth="1"/>
    <col min="11008" max="11008" width="7.140625" customWidth="1"/>
    <col min="11009" max="11009" width="20.42578125" customWidth="1"/>
    <col min="11010" max="11010" width="14.85546875" bestFit="1" customWidth="1"/>
    <col min="11011" max="11011" width="14.85546875" customWidth="1"/>
    <col min="11012" max="11012" width="21.85546875" customWidth="1"/>
    <col min="11013" max="11013" width="33.140625" bestFit="1" customWidth="1"/>
    <col min="11014" max="11014" width="22" customWidth="1"/>
    <col min="11020" max="11020" width="0" hidden="1" customWidth="1"/>
    <col min="11264" max="11264" width="7.140625" customWidth="1"/>
    <col min="11265" max="11265" width="20.42578125" customWidth="1"/>
    <col min="11266" max="11266" width="14.85546875" bestFit="1" customWidth="1"/>
    <col min="11267" max="11267" width="14.85546875" customWidth="1"/>
    <col min="11268" max="11268" width="21.85546875" customWidth="1"/>
    <col min="11269" max="11269" width="33.140625" bestFit="1" customWidth="1"/>
    <col min="11270" max="11270" width="22" customWidth="1"/>
    <col min="11276" max="11276" width="0" hidden="1" customWidth="1"/>
    <col min="11520" max="11520" width="7.140625" customWidth="1"/>
    <col min="11521" max="11521" width="20.42578125" customWidth="1"/>
    <col min="11522" max="11522" width="14.85546875" bestFit="1" customWidth="1"/>
    <col min="11523" max="11523" width="14.85546875" customWidth="1"/>
    <col min="11524" max="11524" width="21.85546875" customWidth="1"/>
    <col min="11525" max="11525" width="33.140625" bestFit="1" customWidth="1"/>
    <col min="11526" max="11526" width="22" customWidth="1"/>
    <col min="11532" max="11532" width="0" hidden="1" customWidth="1"/>
    <col min="11776" max="11776" width="7.140625" customWidth="1"/>
    <col min="11777" max="11777" width="20.42578125" customWidth="1"/>
    <col min="11778" max="11778" width="14.85546875" bestFit="1" customWidth="1"/>
    <col min="11779" max="11779" width="14.85546875" customWidth="1"/>
    <col min="11780" max="11780" width="21.85546875" customWidth="1"/>
    <col min="11781" max="11781" width="33.140625" bestFit="1" customWidth="1"/>
    <col min="11782" max="11782" width="22" customWidth="1"/>
    <col min="11788" max="11788" width="0" hidden="1" customWidth="1"/>
    <col min="12032" max="12032" width="7.140625" customWidth="1"/>
    <col min="12033" max="12033" width="20.42578125" customWidth="1"/>
    <col min="12034" max="12034" width="14.85546875" bestFit="1" customWidth="1"/>
    <col min="12035" max="12035" width="14.85546875" customWidth="1"/>
    <col min="12036" max="12036" width="21.85546875" customWidth="1"/>
    <col min="12037" max="12037" width="33.140625" bestFit="1" customWidth="1"/>
    <col min="12038" max="12038" width="22" customWidth="1"/>
    <col min="12044" max="12044" width="0" hidden="1" customWidth="1"/>
    <col min="12288" max="12288" width="7.140625" customWidth="1"/>
    <col min="12289" max="12289" width="20.42578125" customWidth="1"/>
    <col min="12290" max="12290" width="14.85546875" bestFit="1" customWidth="1"/>
    <col min="12291" max="12291" width="14.85546875" customWidth="1"/>
    <col min="12292" max="12292" width="21.85546875" customWidth="1"/>
    <col min="12293" max="12293" width="33.140625" bestFit="1" customWidth="1"/>
    <col min="12294" max="12294" width="22" customWidth="1"/>
    <col min="12300" max="12300" width="0" hidden="1" customWidth="1"/>
    <col min="12544" max="12544" width="7.140625" customWidth="1"/>
    <col min="12545" max="12545" width="20.42578125" customWidth="1"/>
    <col min="12546" max="12546" width="14.85546875" bestFit="1" customWidth="1"/>
    <col min="12547" max="12547" width="14.85546875" customWidth="1"/>
    <col min="12548" max="12548" width="21.85546875" customWidth="1"/>
    <col min="12549" max="12549" width="33.140625" bestFit="1" customWidth="1"/>
    <col min="12550" max="12550" width="22" customWidth="1"/>
    <col min="12556" max="12556" width="0" hidden="1" customWidth="1"/>
    <col min="12800" max="12800" width="7.140625" customWidth="1"/>
    <col min="12801" max="12801" width="20.42578125" customWidth="1"/>
    <col min="12802" max="12802" width="14.85546875" bestFit="1" customWidth="1"/>
    <col min="12803" max="12803" width="14.85546875" customWidth="1"/>
    <col min="12804" max="12804" width="21.85546875" customWidth="1"/>
    <col min="12805" max="12805" width="33.140625" bestFit="1" customWidth="1"/>
    <col min="12806" max="12806" width="22" customWidth="1"/>
    <col min="12812" max="12812" width="0" hidden="1" customWidth="1"/>
    <col min="13056" max="13056" width="7.140625" customWidth="1"/>
    <col min="13057" max="13057" width="20.42578125" customWidth="1"/>
    <col min="13058" max="13058" width="14.85546875" bestFit="1" customWidth="1"/>
    <col min="13059" max="13059" width="14.85546875" customWidth="1"/>
    <col min="13060" max="13060" width="21.85546875" customWidth="1"/>
    <col min="13061" max="13061" width="33.140625" bestFit="1" customWidth="1"/>
    <col min="13062" max="13062" width="22" customWidth="1"/>
    <col min="13068" max="13068" width="0" hidden="1" customWidth="1"/>
    <col min="13312" max="13312" width="7.140625" customWidth="1"/>
    <col min="13313" max="13313" width="20.42578125" customWidth="1"/>
    <col min="13314" max="13314" width="14.85546875" bestFit="1" customWidth="1"/>
    <col min="13315" max="13315" width="14.85546875" customWidth="1"/>
    <col min="13316" max="13316" width="21.85546875" customWidth="1"/>
    <col min="13317" max="13317" width="33.140625" bestFit="1" customWidth="1"/>
    <col min="13318" max="13318" width="22" customWidth="1"/>
    <col min="13324" max="13324" width="0" hidden="1" customWidth="1"/>
    <col min="13568" max="13568" width="7.140625" customWidth="1"/>
    <col min="13569" max="13569" width="20.42578125" customWidth="1"/>
    <col min="13570" max="13570" width="14.85546875" bestFit="1" customWidth="1"/>
    <col min="13571" max="13571" width="14.85546875" customWidth="1"/>
    <col min="13572" max="13572" width="21.85546875" customWidth="1"/>
    <col min="13573" max="13573" width="33.140625" bestFit="1" customWidth="1"/>
    <col min="13574" max="13574" width="22" customWidth="1"/>
    <col min="13580" max="13580" width="0" hidden="1" customWidth="1"/>
    <col min="13824" max="13824" width="7.140625" customWidth="1"/>
    <col min="13825" max="13825" width="20.42578125" customWidth="1"/>
    <col min="13826" max="13826" width="14.85546875" bestFit="1" customWidth="1"/>
    <col min="13827" max="13827" width="14.85546875" customWidth="1"/>
    <col min="13828" max="13828" width="21.85546875" customWidth="1"/>
    <col min="13829" max="13829" width="33.140625" bestFit="1" customWidth="1"/>
    <col min="13830" max="13830" width="22" customWidth="1"/>
    <col min="13836" max="13836" width="0" hidden="1" customWidth="1"/>
    <col min="14080" max="14080" width="7.140625" customWidth="1"/>
    <col min="14081" max="14081" width="20.42578125" customWidth="1"/>
    <col min="14082" max="14082" width="14.85546875" bestFit="1" customWidth="1"/>
    <col min="14083" max="14083" width="14.85546875" customWidth="1"/>
    <col min="14084" max="14084" width="21.85546875" customWidth="1"/>
    <col min="14085" max="14085" width="33.140625" bestFit="1" customWidth="1"/>
    <col min="14086" max="14086" width="22" customWidth="1"/>
    <col min="14092" max="14092" width="0" hidden="1" customWidth="1"/>
    <col min="14336" max="14336" width="7.140625" customWidth="1"/>
    <col min="14337" max="14337" width="20.42578125" customWidth="1"/>
    <col min="14338" max="14338" width="14.85546875" bestFit="1" customWidth="1"/>
    <col min="14339" max="14339" width="14.85546875" customWidth="1"/>
    <col min="14340" max="14340" width="21.85546875" customWidth="1"/>
    <col min="14341" max="14341" width="33.140625" bestFit="1" customWidth="1"/>
    <col min="14342" max="14342" width="22" customWidth="1"/>
    <col min="14348" max="14348" width="0" hidden="1" customWidth="1"/>
    <col min="14592" max="14592" width="7.140625" customWidth="1"/>
    <col min="14593" max="14593" width="20.42578125" customWidth="1"/>
    <col min="14594" max="14594" width="14.85546875" bestFit="1" customWidth="1"/>
    <col min="14595" max="14595" width="14.85546875" customWidth="1"/>
    <col min="14596" max="14596" width="21.85546875" customWidth="1"/>
    <col min="14597" max="14597" width="33.140625" bestFit="1" customWidth="1"/>
    <col min="14598" max="14598" width="22" customWidth="1"/>
    <col min="14604" max="14604" width="0" hidden="1" customWidth="1"/>
    <col min="14848" max="14848" width="7.140625" customWidth="1"/>
    <col min="14849" max="14849" width="20.42578125" customWidth="1"/>
    <col min="14850" max="14850" width="14.85546875" bestFit="1" customWidth="1"/>
    <col min="14851" max="14851" width="14.85546875" customWidth="1"/>
    <col min="14852" max="14852" width="21.85546875" customWidth="1"/>
    <col min="14853" max="14853" width="33.140625" bestFit="1" customWidth="1"/>
    <col min="14854" max="14854" width="22" customWidth="1"/>
    <col min="14860" max="14860" width="0" hidden="1" customWidth="1"/>
    <col min="15104" max="15104" width="7.140625" customWidth="1"/>
    <col min="15105" max="15105" width="20.42578125" customWidth="1"/>
    <col min="15106" max="15106" width="14.85546875" bestFit="1" customWidth="1"/>
    <col min="15107" max="15107" width="14.85546875" customWidth="1"/>
    <col min="15108" max="15108" width="21.85546875" customWidth="1"/>
    <col min="15109" max="15109" width="33.140625" bestFit="1" customWidth="1"/>
    <col min="15110" max="15110" width="22" customWidth="1"/>
    <col min="15116" max="15116" width="0" hidden="1" customWidth="1"/>
    <col min="15360" max="15360" width="7.140625" customWidth="1"/>
    <col min="15361" max="15361" width="20.42578125" customWidth="1"/>
    <col min="15362" max="15362" width="14.85546875" bestFit="1" customWidth="1"/>
    <col min="15363" max="15363" width="14.85546875" customWidth="1"/>
    <col min="15364" max="15364" width="21.85546875" customWidth="1"/>
    <col min="15365" max="15365" width="33.140625" bestFit="1" customWidth="1"/>
    <col min="15366" max="15366" width="22" customWidth="1"/>
    <col min="15372" max="15372" width="0" hidden="1" customWidth="1"/>
    <col min="15616" max="15616" width="7.140625" customWidth="1"/>
    <col min="15617" max="15617" width="20.42578125" customWidth="1"/>
    <col min="15618" max="15618" width="14.85546875" bestFit="1" customWidth="1"/>
    <col min="15619" max="15619" width="14.85546875" customWidth="1"/>
    <col min="15620" max="15620" width="21.85546875" customWidth="1"/>
    <col min="15621" max="15621" width="33.140625" bestFit="1" customWidth="1"/>
    <col min="15622" max="15622" width="22" customWidth="1"/>
    <col min="15628" max="15628" width="0" hidden="1" customWidth="1"/>
    <col min="15872" max="15872" width="7.140625" customWidth="1"/>
    <col min="15873" max="15873" width="20.42578125" customWidth="1"/>
    <col min="15874" max="15874" width="14.85546875" bestFit="1" customWidth="1"/>
    <col min="15875" max="15875" width="14.85546875" customWidth="1"/>
    <col min="15876" max="15876" width="21.85546875" customWidth="1"/>
    <col min="15877" max="15877" width="33.140625" bestFit="1" customWidth="1"/>
    <col min="15878" max="15878" width="22" customWidth="1"/>
    <col min="15884" max="15884" width="0" hidden="1" customWidth="1"/>
    <col min="16128" max="16128" width="7.140625" customWidth="1"/>
    <col min="16129" max="16129" width="20.42578125" customWidth="1"/>
    <col min="16130" max="16130" width="14.85546875" bestFit="1" customWidth="1"/>
    <col min="16131" max="16131" width="14.85546875" customWidth="1"/>
    <col min="16132" max="16132" width="21.85546875" customWidth="1"/>
    <col min="16133" max="16133" width="33.140625" bestFit="1" customWidth="1"/>
    <col min="16134" max="16134" width="22" customWidth="1"/>
    <col min="16140" max="16140" width="0" hidden="1" customWidth="1"/>
  </cols>
  <sheetData>
    <row r="1" spans="1:11" ht="41.1" customHeight="1" x14ac:dyDescent="0.25">
      <c r="A1" s="113" t="s">
        <v>15</v>
      </c>
      <c r="B1" s="113"/>
      <c r="C1" s="113"/>
      <c r="D1" s="113"/>
      <c r="E1" s="113"/>
      <c r="F1" s="113"/>
      <c r="G1" s="113"/>
      <c r="H1" s="113"/>
      <c r="I1" s="113"/>
      <c r="J1" s="113"/>
      <c r="K1" s="113"/>
    </row>
    <row r="2" spans="1:11" ht="54.95" customHeight="1" x14ac:dyDescent="0.25">
      <c r="A2" s="113"/>
      <c r="B2" s="113"/>
      <c r="C2" s="113"/>
      <c r="D2" s="113"/>
      <c r="E2" s="113"/>
      <c r="F2" s="113"/>
      <c r="G2" s="113"/>
      <c r="H2" s="113"/>
      <c r="I2" s="113"/>
      <c r="J2" s="113"/>
      <c r="K2" s="113"/>
    </row>
    <row r="3" spans="1:11" ht="35.1" customHeight="1" x14ac:dyDescent="0.25">
      <c r="A3" s="117" t="s">
        <v>1</v>
      </c>
      <c r="B3" s="117"/>
      <c r="C3" s="117"/>
      <c r="D3" s="119" t="str">
        <f>'Üritusel osalejate nimekiri'!J3</f>
        <v>Loomeettevõtjatele tugiteenuste pakkumise, nende arenguplaanide elluviimise ja ekspordivõimekuse kasvu toetamine: loomeettevõtjatele tugiteenuste pakkumise toetus</v>
      </c>
      <c r="E3" s="119"/>
      <c r="F3" s="119"/>
      <c r="G3" s="119"/>
      <c r="H3" s="119"/>
      <c r="I3" s="119"/>
      <c r="J3" s="119"/>
      <c r="K3" s="119"/>
    </row>
    <row r="4" spans="1:11" ht="23.25" customHeight="1" x14ac:dyDescent="0.25">
      <c r="A4" s="117" t="s">
        <v>3</v>
      </c>
      <c r="B4" s="117"/>
      <c r="C4" s="117"/>
      <c r="D4" s="119">
        <f>'Üritusel osalejate nimekiri'!J4</f>
        <v>0</v>
      </c>
      <c r="E4" s="119"/>
      <c r="F4" s="119"/>
      <c r="G4" s="119"/>
      <c r="H4" s="119"/>
      <c r="I4" s="119"/>
      <c r="J4" s="119"/>
      <c r="K4" s="119"/>
    </row>
    <row r="5" spans="1:11" ht="23.25" customHeight="1" x14ac:dyDescent="0.25">
      <c r="A5" s="117" t="s">
        <v>16</v>
      </c>
      <c r="B5" s="117"/>
      <c r="C5" s="117"/>
      <c r="D5" s="119">
        <f>'Üritusel osalejate nimekiri'!J5</f>
        <v>0</v>
      </c>
      <c r="E5" s="119"/>
      <c r="F5" s="119"/>
      <c r="G5" s="119"/>
      <c r="H5" s="119"/>
      <c r="I5" s="119"/>
      <c r="J5" s="119"/>
      <c r="K5" s="119"/>
    </row>
    <row r="6" spans="1:11" ht="29.85" customHeight="1" x14ac:dyDescent="0.25">
      <c r="A6" s="118" t="s">
        <v>94</v>
      </c>
      <c r="B6" s="118"/>
      <c r="C6" s="118"/>
      <c r="D6" s="120">
        <f>'Üritusel osalejate nimekiri'!D6</f>
        <v>0</v>
      </c>
      <c r="E6" s="121"/>
      <c r="F6" s="121"/>
      <c r="G6" s="121"/>
      <c r="H6" s="121"/>
      <c r="I6" s="121"/>
      <c r="J6" s="121"/>
      <c r="K6" s="122"/>
    </row>
    <row r="7" spans="1:11" ht="29.85" customHeight="1" x14ac:dyDescent="0.25">
      <c r="A7" s="123" t="s">
        <v>92</v>
      </c>
      <c r="B7" s="123"/>
      <c r="C7" s="124"/>
      <c r="D7" s="125">
        <f>SUM(D16:D115)</f>
        <v>0</v>
      </c>
      <c r="E7" s="126"/>
      <c r="F7" s="126"/>
      <c r="G7" s="126"/>
      <c r="H7" s="126"/>
      <c r="I7" s="126"/>
      <c r="J7" s="126"/>
      <c r="K7" s="127"/>
    </row>
    <row r="8" spans="1:11" ht="29.85" customHeight="1" x14ac:dyDescent="0.25">
      <c r="A8" s="123" t="s">
        <v>93</v>
      </c>
      <c r="B8" s="123"/>
      <c r="C8" s="124"/>
      <c r="D8" s="128">
        <f>SUM(F16:F115)</f>
        <v>0</v>
      </c>
      <c r="E8" s="129"/>
      <c r="F8" s="129"/>
      <c r="G8" s="129"/>
      <c r="H8" s="129"/>
      <c r="I8" s="129"/>
      <c r="J8" s="129"/>
      <c r="K8" s="130"/>
    </row>
    <row r="9" spans="1:11" ht="27" customHeight="1" x14ac:dyDescent="0.25">
      <c r="A9" s="114" t="s">
        <v>17</v>
      </c>
      <c r="B9" s="115"/>
      <c r="C9" s="115"/>
      <c r="D9" s="116"/>
      <c r="E9" s="116"/>
      <c r="F9" s="116"/>
      <c r="G9" s="116"/>
      <c r="H9" s="116"/>
      <c r="I9" s="116"/>
      <c r="J9" s="116"/>
      <c r="K9" s="116"/>
    </row>
    <row r="10" spans="1:11" ht="52.35" customHeight="1" x14ac:dyDescent="0.25">
      <c r="A10" s="110" t="s">
        <v>97</v>
      </c>
      <c r="B10" s="110"/>
      <c r="C10" s="110"/>
      <c r="D10" s="110"/>
      <c r="E10" s="110"/>
      <c r="F10" s="110"/>
      <c r="G10" s="110"/>
      <c r="H10" s="110"/>
      <c r="I10" s="110"/>
      <c r="J10" s="110"/>
      <c r="K10" s="110"/>
    </row>
    <row r="11" spans="1:11" ht="64.5" customHeight="1" x14ac:dyDescent="0.25">
      <c r="A11" s="110" t="s">
        <v>98</v>
      </c>
      <c r="B11" s="110"/>
      <c r="C11" s="110"/>
      <c r="D11" s="110"/>
      <c r="E11" s="110"/>
      <c r="F11" s="110"/>
      <c r="G11" s="110"/>
      <c r="H11" s="110"/>
      <c r="I11" s="110"/>
      <c r="J11" s="110"/>
      <c r="K11" s="110"/>
    </row>
    <row r="12" spans="1:11" ht="35.85" customHeight="1" x14ac:dyDescent="0.25">
      <c r="A12" s="112" t="s">
        <v>99</v>
      </c>
      <c r="B12" s="112"/>
      <c r="C12" s="112"/>
      <c r="D12" s="112"/>
      <c r="E12" s="112"/>
      <c r="F12" s="112"/>
      <c r="G12" s="112"/>
      <c r="H12" s="112"/>
      <c r="I12" s="112"/>
      <c r="J12" s="112"/>
      <c r="K12" s="112"/>
    </row>
    <row r="13" spans="1:11" ht="36.6" customHeight="1" x14ac:dyDescent="0.25">
      <c r="A13" s="110" t="s">
        <v>13</v>
      </c>
      <c r="B13" s="110"/>
      <c r="C13" s="110"/>
      <c r="D13" s="110"/>
      <c r="E13" s="110"/>
      <c r="F13" s="110"/>
      <c r="G13" s="110"/>
      <c r="H13" s="110"/>
      <c r="I13" s="110"/>
      <c r="J13" s="110"/>
      <c r="K13" s="110"/>
    </row>
    <row r="14" spans="1:11" ht="24.6" customHeight="1" x14ac:dyDescent="0.25">
      <c r="A14" s="111" t="s">
        <v>95</v>
      </c>
      <c r="B14" s="110"/>
      <c r="C14" s="110"/>
      <c r="D14" s="110"/>
      <c r="E14" s="110"/>
      <c r="F14" s="110"/>
      <c r="G14" s="110"/>
      <c r="H14" s="110"/>
      <c r="I14" s="110"/>
      <c r="J14" s="110"/>
      <c r="K14" s="110"/>
    </row>
    <row r="15" spans="1:11" s="43" customFormat="1" ht="45" x14ac:dyDescent="0.25">
      <c r="A15" s="35" t="s">
        <v>4</v>
      </c>
      <c r="B15" s="37" t="s">
        <v>7</v>
      </c>
      <c r="C15" s="36" t="s">
        <v>6</v>
      </c>
      <c r="D15" s="37" t="s">
        <v>18</v>
      </c>
      <c r="E15" s="36" t="s">
        <v>8</v>
      </c>
      <c r="F15" s="38" t="s">
        <v>19</v>
      </c>
      <c r="G15" s="39" t="s">
        <v>20</v>
      </c>
      <c r="H15" s="73" t="s">
        <v>85</v>
      </c>
      <c r="I15" s="41" t="s">
        <v>21</v>
      </c>
      <c r="J15" s="40" t="s">
        <v>22</v>
      </c>
      <c r="K15" s="42" t="s">
        <v>23</v>
      </c>
    </row>
    <row r="16" spans="1:11" x14ac:dyDescent="0.25">
      <c r="A16" s="60">
        <f>'Üritusel osalejate nimekiri'!A16</f>
        <v>1</v>
      </c>
      <c r="B16" s="78" t="str">
        <f>IFERROR(INDEX('Üritusel osalejate nimekiri'!$C$16:$C$115,MATCH(C16,'Üritusel osalejate nimekiri'!$D$16:$D$115,0)),"")</f>
        <v/>
      </c>
      <c r="C16" s="61" t="str" cm="1">
        <f t="array" ref="C16">IFERROR(_xlfn.UNIQUE(_xlfn._xlws.FILTER('Üritusel osalejate nimekiri'!D16:D115,'Üritusel osalejate nimekiri'!D16:D115&lt;&gt;"")),"")</f>
        <v/>
      </c>
      <c r="D16" s="72" t="str">
        <f>IF(C16="","",(COUNTIF('Üritusel osalejate nimekiri'!$D$16:$D$115,'Kasusaajate kontroll-leht'!C16)))</f>
        <v/>
      </c>
      <c r="E16" s="74" t="str">
        <f>IFERROR(VLOOKUP(C16,'Üritusel osalejate nimekiri'!D15:E115,2,0),"")</f>
        <v/>
      </c>
      <c r="F16" s="71">
        <f>SUMIF('Üritusel osalejate nimekiri'!$D$16:$D$115,'Kasusaajate kontroll-leht'!C16,'Üritusel osalejate nimekiri'!$F$16:$F$115)</f>
        <v>0</v>
      </c>
      <c r="G16" s="77"/>
      <c r="H16" s="45"/>
      <c r="I16" s="46"/>
      <c r="J16" s="46"/>
      <c r="K16" s="47"/>
    </row>
    <row r="17" spans="1:12" x14ac:dyDescent="0.25">
      <c r="A17" s="60">
        <f>'Üritusel osalejate nimekiri'!A17</f>
        <v>2</v>
      </c>
      <c r="B17" s="78" t="str">
        <f>IFERROR(INDEX('Üritusel osalejate nimekiri'!$C$16:$C$115,MATCH(C17,'Üritusel osalejate nimekiri'!$D$16:$D$115,0)),"")</f>
        <v/>
      </c>
      <c r="C17" s="61"/>
      <c r="D17" s="72" t="str">
        <f>IF(C17="","",(COUNTIF('Üritusel osalejate nimekiri'!$D$16:$D$115,'Kasusaajate kontroll-leht'!C17)))</f>
        <v/>
      </c>
      <c r="E17" s="74" t="str">
        <f>IFERROR(VLOOKUP(C17,'Üritusel osalejate nimekiri'!D16:E116,2,0),"")</f>
        <v/>
      </c>
      <c r="F17" s="71">
        <f>SUMIF('Üritusel osalejate nimekiri'!$D$16:$D$115,'Kasusaajate kontroll-leht'!C17,'Üritusel osalejate nimekiri'!$F$16:$F$115)</f>
        <v>0</v>
      </c>
      <c r="G17" s="77"/>
      <c r="H17" s="45"/>
      <c r="I17" s="46"/>
      <c r="J17" s="46"/>
      <c r="K17" s="47"/>
    </row>
    <row r="18" spans="1:12" x14ac:dyDescent="0.25">
      <c r="A18" s="70">
        <f>'Üritusel osalejate nimekiri'!A18</f>
        <v>3</v>
      </c>
      <c r="B18" s="78" t="str">
        <f>IFERROR(INDEX('Üritusel osalejate nimekiri'!$C$16:$C$115,MATCH(C18,'Üritusel osalejate nimekiri'!$D$16:$D$115,0)),"")</f>
        <v/>
      </c>
      <c r="C18" s="61"/>
      <c r="D18" s="72" t="str">
        <f>IF(C18="","",(COUNTIF('Üritusel osalejate nimekiri'!$D$16:$D$115,'Kasusaajate kontroll-leht'!C18)))</f>
        <v/>
      </c>
      <c r="E18" s="74" t="str">
        <f>IFERROR(VLOOKUP(C18,'Üritusel osalejate nimekiri'!D17:E117,2,0),"")</f>
        <v/>
      </c>
      <c r="F18" s="71">
        <f>SUMIF('Üritusel osalejate nimekiri'!$D$16:$D$115,'Kasusaajate kontroll-leht'!C18,'Üritusel osalejate nimekiri'!$F$16:$F$115)</f>
        <v>0</v>
      </c>
      <c r="G18" s="77"/>
      <c r="H18" s="45"/>
      <c r="I18" s="46"/>
      <c r="J18" s="46"/>
      <c r="K18" s="47"/>
    </row>
    <row r="19" spans="1:12" x14ac:dyDescent="0.25">
      <c r="A19" s="70">
        <f>'Üritusel osalejate nimekiri'!A19</f>
        <v>4</v>
      </c>
      <c r="B19" s="78" t="str">
        <f>IFERROR(INDEX('Üritusel osalejate nimekiri'!$C$16:$C$115,MATCH(C19,'Üritusel osalejate nimekiri'!$D$16:$D$115,0)),"")</f>
        <v/>
      </c>
      <c r="C19" s="61"/>
      <c r="D19" s="72" t="str">
        <f>IF(C19="","",(COUNTIF('Üritusel osalejate nimekiri'!$D$16:$D$115,'Kasusaajate kontroll-leht'!C19)))</f>
        <v/>
      </c>
      <c r="E19" s="74" t="str">
        <f>IFERROR(VLOOKUP(C19,'Üritusel osalejate nimekiri'!D18:E118,2,0),"")</f>
        <v/>
      </c>
      <c r="F19" s="71">
        <f>SUMIF('Üritusel osalejate nimekiri'!$D$16:$D$115,'Kasusaajate kontroll-leht'!C19,'Üritusel osalejate nimekiri'!$F$16:$F$115)</f>
        <v>0</v>
      </c>
      <c r="G19" s="77"/>
      <c r="H19" s="45"/>
      <c r="I19" s="46"/>
      <c r="J19" s="46"/>
      <c r="K19" s="47"/>
      <c r="L19" t="s">
        <v>24</v>
      </c>
    </row>
    <row r="20" spans="1:12" x14ac:dyDescent="0.25">
      <c r="A20" s="70">
        <f>'Üritusel osalejate nimekiri'!A20</f>
        <v>5</v>
      </c>
      <c r="B20" s="78" t="str">
        <f>IFERROR(INDEX('Üritusel osalejate nimekiri'!$C$16:$C$115,MATCH(C20,'Üritusel osalejate nimekiri'!$D$16:$D$115,0)),"")</f>
        <v/>
      </c>
      <c r="C20" s="61"/>
      <c r="D20" s="72" t="str">
        <f>IF(C20="","",(COUNTIF('Üritusel osalejate nimekiri'!$D$16:$D$115,'Kasusaajate kontroll-leht'!C20)))</f>
        <v/>
      </c>
      <c r="E20" s="74" t="str">
        <f>IFERROR(VLOOKUP(C20,'Üritusel osalejate nimekiri'!D19:E119,2,0),"")</f>
        <v/>
      </c>
      <c r="F20" s="71">
        <f>SUMIF('Üritusel osalejate nimekiri'!$D$16:$D$115,'Kasusaajate kontroll-leht'!C20,'Üritusel osalejate nimekiri'!$F$16:$F$115)</f>
        <v>0</v>
      </c>
      <c r="G20" s="77"/>
      <c r="H20" s="45"/>
      <c r="I20" s="46"/>
      <c r="J20" s="46"/>
      <c r="K20" s="47"/>
      <c r="L20" t="s">
        <v>25</v>
      </c>
    </row>
    <row r="21" spans="1:12" x14ac:dyDescent="0.25">
      <c r="A21" s="70">
        <f>'Üritusel osalejate nimekiri'!A21</f>
        <v>6</v>
      </c>
      <c r="B21" s="78" t="str">
        <f>IFERROR(INDEX('Üritusel osalejate nimekiri'!$C$16:$C$115,MATCH(C21,'Üritusel osalejate nimekiri'!$D$16:$D$115,0)),"")</f>
        <v/>
      </c>
      <c r="C21" s="61"/>
      <c r="D21" s="72" t="str">
        <f>IF(C21="","",(COUNTIF('Üritusel osalejate nimekiri'!$D$16:$D$115,'Kasusaajate kontroll-leht'!C21)))</f>
        <v/>
      </c>
      <c r="E21" s="74" t="str">
        <f>IFERROR(VLOOKUP(C21,'Üritusel osalejate nimekiri'!D20:E120,2,0),"")</f>
        <v/>
      </c>
      <c r="F21" s="71">
        <f>SUMIF('Üritusel osalejate nimekiri'!$D$16:$D$115,'Kasusaajate kontroll-leht'!C21,'Üritusel osalejate nimekiri'!$F$16:$F$115)</f>
        <v>0</v>
      </c>
      <c r="G21" s="77"/>
      <c r="H21" s="45"/>
      <c r="I21" s="46"/>
      <c r="J21" s="46"/>
      <c r="K21" s="47"/>
      <c r="L21" t="s">
        <v>26</v>
      </c>
    </row>
    <row r="22" spans="1:12" ht="15.75" customHeight="1" x14ac:dyDescent="0.25">
      <c r="A22" s="70">
        <f>'Üritusel osalejate nimekiri'!A22</f>
        <v>7</v>
      </c>
      <c r="B22" s="78" t="str">
        <f>IFERROR(INDEX('Üritusel osalejate nimekiri'!$C$16:$C$115,MATCH(C22,'Üritusel osalejate nimekiri'!$D$16:$D$115,0)),"")</f>
        <v/>
      </c>
      <c r="C22" s="61"/>
      <c r="D22" s="72" t="str">
        <f>IF(C22="","",(COUNTIF('Üritusel osalejate nimekiri'!$D$16:$D$115,'Kasusaajate kontroll-leht'!C22)))</f>
        <v/>
      </c>
      <c r="E22" s="74" t="str">
        <f>IFERROR(VLOOKUP(C22,'Üritusel osalejate nimekiri'!D21:E121,2,0),"")</f>
        <v/>
      </c>
      <c r="F22" s="71">
        <f>SUMIF('Üritusel osalejate nimekiri'!$D$16:$D$115,'Kasusaajate kontroll-leht'!C22,'Üritusel osalejate nimekiri'!$F$16:$F$115)</f>
        <v>0</v>
      </c>
      <c r="G22" s="77"/>
      <c r="H22" s="45"/>
      <c r="I22" s="46"/>
      <c r="J22" s="46"/>
      <c r="K22" s="47"/>
    </row>
    <row r="23" spans="1:12" x14ac:dyDescent="0.25">
      <c r="A23" s="70">
        <f>'Üritusel osalejate nimekiri'!A23</f>
        <v>8</v>
      </c>
      <c r="B23" s="78" t="str">
        <f>IFERROR(INDEX('Üritusel osalejate nimekiri'!$C$16:$C$115,MATCH(C23,'Üritusel osalejate nimekiri'!$D$16:$D$115,0)),"")</f>
        <v/>
      </c>
      <c r="C23" s="61"/>
      <c r="D23" s="72" t="str">
        <f>IF(C23="","",(COUNTIF('Üritusel osalejate nimekiri'!$D$16:$D$115,'Kasusaajate kontroll-leht'!C23)))</f>
        <v/>
      </c>
      <c r="E23" s="74" t="str">
        <f>IFERROR(VLOOKUP(C23,'Üritusel osalejate nimekiri'!D22:E122,2,0),"")</f>
        <v/>
      </c>
      <c r="F23" s="71">
        <f>SUMIF('Üritusel osalejate nimekiri'!$D$16:$D$115,'Kasusaajate kontroll-leht'!C23,'Üritusel osalejate nimekiri'!$F$16:$F$115)</f>
        <v>0</v>
      </c>
      <c r="G23" s="77"/>
      <c r="H23" s="45"/>
      <c r="I23" s="46"/>
      <c r="J23" s="46"/>
      <c r="K23" s="47"/>
    </row>
    <row r="24" spans="1:12" x14ac:dyDescent="0.25">
      <c r="A24" s="70">
        <f>'Üritusel osalejate nimekiri'!A24</f>
        <v>9</v>
      </c>
      <c r="B24" s="78" t="str">
        <f>IFERROR(INDEX('Üritusel osalejate nimekiri'!$C$16:$C$115,MATCH(C24,'Üritusel osalejate nimekiri'!$D$16:$D$115,0)),"")</f>
        <v/>
      </c>
      <c r="C24" s="61"/>
      <c r="D24" s="72" t="str">
        <f>IF(C24="","",(COUNTIF('Üritusel osalejate nimekiri'!$D$16:$D$115,'Kasusaajate kontroll-leht'!C24)))</f>
        <v/>
      </c>
      <c r="E24" s="74" t="str">
        <f>IFERROR(VLOOKUP(C24,'Üritusel osalejate nimekiri'!D23:E123,2,0),"")</f>
        <v/>
      </c>
      <c r="F24" s="71">
        <f>SUMIF('Üritusel osalejate nimekiri'!$D$16:$D$115,'Kasusaajate kontroll-leht'!C24,'Üritusel osalejate nimekiri'!$F$16:$F$115)</f>
        <v>0</v>
      </c>
      <c r="G24" s="77"/>
      <c r="H24" s="45"/>
      <c r="I24" s="46"/>
      <c r="J24" s="46"/>
      <c r="K24" s="47"/>
    </row>
    <row r="25" spans="1:12" x14ac:dyDescent="0.25">
      <c r="A25" s="70">
        <f>'Üritusel osalejate nimekiri'!A25</f>
        <v>10</v>
      </c>
      <c r="B25" s="78" t="str">
        <f>IFERROR(INDEX('Üritusel osalejate nimekiri'!$C$16:$C$115,MATCH(C25,'Üritusel osalejate nimekiri'!$D$16:$D$115,0)),"")</f>
        <v/>
      </c>
      <c r="C25" s="61"/>
      <c r="D25" s="72" t="str">
        <f>IF(C25="","",(COUNTIF('Üritusel osalejate nimekiri'!$D$16:$D$115,'Kasusaajate kontroll-leht'!C25)))</f>
        <v/>
      </c>
      <c r="E25" s="74" t="str">
        <f>IFERROR(VLOOKUP(C25,'Üritusel osalejate nimekiri'!D24:E124,2,0),"")</f>
        <v/>
      </c>
      <c r="F25" s="71">
        <f>SUMIF('Üritusel osalejate nimekiri'!$D$16:$D$115,'Kasusaajate kontroll-leht'!C25,'Üritusel osalejate nimekiri'!$F$16:$F$115)</f>
        <v>0</v>
      </c>
      <c r="G25" s="77"/>
      <c r="H25" s="45"/>
      <c r="I25" s="46"/>
      <c r="J25" s="46"/>
      <c r="K25" s="47"/>
    </row>
    <row r="26" spans="1:12" x14ac:dyDescent="0.25">
      <c r="A26" s="70">
        <f>'Üritusel osalejate nimekiri'!A26</f>
        <v>11</v>
      </c>
      <c r="B26" s="78" t="str">
        <f>IFERROR(INDEX('Üritusel osalejate nimekiri'!$C$16:$C$115,MATCH(C26,'Üritusel osalejate nimekiri'!$D$16:$D$115,0)),"")</f>
        <v/>
      </c>
      <c r="C26" s="61"/>
      <c r="D26" s="72" t="str">
        <f>IF(C26="","",(COUNTIF('Üritusel osalejate nimekiri'!$D$16:$D$115,'Kasusaajate kontroll-leht'!C26)))</f>
        <v/>
      </c>
      <c r="E26" s="74" t="str">
        <f>IFERROR(VLOOKUP(C26,'Üritusel osalejate nimekiri'!D25:E125,2,0),"")</f>
        <v/>
      </c>
      <c r="F26" s="71">
        <f>SUMIF('Üritusel osalejate nimekiri'!$D$16:$D$115,'Kasusaajate kontroll-leht'!C26,'Üritusel osalejate nimekiri'!$F$16:$F$115)</f>
        <v>0</v>
      </c>
      <c r="G26" s="77"/>
      <c r="H26" s="45"/>
      <c r="I26" s="46"/>
      <c r="J26" s="46"/>
      <c r="K26" s="47"/>
    </row>
    <row r="27" spans="1:12" x14ac:dyDescent="0.25">
      <c r="A27" s="70">
        <f>'Üritusel osalejate nimekiri'!A27</f>
        <v>12</v>
      </c>
      <c r="B27" s="78" t="str">
        <f>IFERROR(INDEX('Üritusel osalejate nimekiri'!$C$16:$C$115,MATCH(C27,'Üritusel osalejate nimekiri'!$D$16:$D$115,0)),"")</f>
        <v/>
      </c>
      <c r="C27" s="61"/>
      <c r="D27" s="72" t="str">
        <f>IF(C27="","",(COUNTIF('Üritusel osalejate nimekiri'!$D$16:$D$115,'Kasusaajate kontroll-leht'!C27)))</f>
        <v/>
      </c>
      <c r="E27" s="74" t="str">
        <f>IFERROR(VLOOKUP(C27,'Üritusel osalejate nimekiri'!D26:E126,2,0),"")</f>
        <v/>
      </c>
      <c r="F27" s="71">
        <f>SUMIF('Üritusel osalejate nimekiri'!$D$16:$D$115,'Kasusaajate kontroll-leht'!C27,'Üritusel osalejate nimekiri'!$F$16:$F$115)</f>
        <v>0</v>
      </c>
      <c r="G27" s="77"/>
      <c r="H27" s="45"/>
      <c r="I27" s="46"/>
      <c r="J27" s="46"/>
      <c r="K27" s="47"/>
    </row>
    <row r="28" spans="1:12" x14ac:dyDescent="0.25">
      <c r="A28" s="70">
        <f>'Üritusel osalejate nimekiri'!A28</f>
        <v>13</v>
      </c>
      <c r="B28" s="78" t="str">
        <f>IFERROR(INDEX('Üritusel osalejate nimekiri'!$C$16:$C$115,MATCH(C28,'Üritusel osalejate nimekiri'!$D$16:$D$115,0)),"")</f>
        <v/>
      </c>
      <c r="C28" s="61"/>
      <c r="D28" s="72" t="str">
        <f>IF(C28="","",(COUNTIF('Üritusel osalejate nimekiri'!$D$16:$D$115,'Kasusaajate kontroll-leht'!C28)))</f>
        <v/>
      </c>
      <c r="E28" s="74" t="str">
        <f>IFERROR(VLOOKUP(C28,'Üritusel osalejate nimekiri'!D27:E127,2,0),"")</f>
        <v/>
      </c>
      <c r="F28" s="71">
        <f>SUMIF('Üritusel osalejate nimekiri'!$D$16:$D$115,'Kasusaajate kontroll-leht'!C28,'Üritusel osalejate nimekiri'!$F$16:$F$115)</f>
        <v>0</v>
      </c>
      <c r="G28" s="77"/>
      <c r="H28" s="45"/>
      <c r="I28" s="46"/>
      <c r="J28" s="46"/>
      <c r="K28" s="47"/>
    </row>
    <row r="29" spans="1:12" x14ac:dyDescent="0.25">
      <c r="A29" s="70">
        <f>'Üritusel osalejate nimekiri'!A29</f>
        <v>14</v>
      </c>
      <c r="B29" s="78" t="str">
        <f>IFERROR(INDEX('Üritusel osalejate nimekiri'!$C$16:$C$115,MATCH(C29,'Üritusel osalejate nimekiri'!$D$16:$D$115,0)),"")</f>
        <v/>
      </c>
      <c r="C29" s="61"/>
      <c r="D29" s="72" t="str">
        <f>IF(C29="","",(COUNTIF('Üritusel osalejate nimekiri'!$D$16:$D$115,'Kasusaajate kontroll-leht'!C29)))</f>
        <v/>
      </c>
      <c r="E29" s="74" t="str">
        <f>IFERROR(VLOOKUP(C29,'Üritusel osalejate nimekiri'!D28:E128,2,0),"")</f>
        <v/>
      </c>
      <c r="F29" s="71">
        <f>SUMIF('Üritusel osalejate nimekiri'!$D$16:$D$115,'Kasusaajate kontroll-leht'!C29,'Üritusel osalejate nimekiri'!$F$16:$F$115)</f>
        <v>0</v>
      </c>
      <c r="G29" s="77"/>
      <c r="H29" s="45"/>
      <c r="I29" s="46"/>
      <c r="J29" s="46"/>
      <c r="K29" s="47"/>
    </row>
    <row r="30" spans="1:12" x14ac:dyDescent="0.25">
      <c r="A30" s="70">
        <f>'Üritusel osalejate nimekiri'!A30</f>
        <v>15</v>
      </c>
      <c r="B30" s="78" t="str">
        <f>IFERROR(INDEX('Üritusel osalejate nimekiri'!$C$16:$C$115,MATCH(C30,'Üritusel osalejate nimekiri'!$D$16:$D$115,0)),"")</f>
        <v/>
      </c>
      <c r="C30" s="61"/>
      <c r="D30" s="72" t="str">
        <f>IF(C30="","",(COUNTIF('Üritusel osalejate nimekiri'!$D$16:$D$115,'Kasusaajate kontroll-leht'!C30)))</f>
        <v/>
      </c>
      <c r="E30" s="74" t="str">
        <f>IFERROR(VLOOKUP(C30,'Üritusel osalejate nimekiri'!D29:E129,2,0),"")</f>
        <v/>
      </c>
      <c r="F30" s="71">
        <f>SUMIF('Üritusel osalejate nimekiri'!$D$16:$D$115,'Kasusaajate kontroll-leht'!C30,'Üritusel osalejate nimekiri'!$F$16:$F$115)</f>
        <v>0</v>
      </c>
      <c r="G30" s="77"/>
      <c r="H30" s="45"/>
      <c r="I30" s="46"/>
      <c r="J30" s="46"/>
      <c r="K30" s="47"/>
    </row>
    <row r="31" spans="1:12" x14ac:dyDescent="0.25">
      <c r="A31" s="70">
        <f>'Üritusel osalejate nimekiri'!A31</f>
        <v>16</v>
      </c>
      <c r="B31" s="78" t="str">
        <f>IFERROR(INDEX('Üritusel osalejate nimekiri'!$C$16:$C$115,MATCH(C31,'Üritusel osalejate nimekiri'!$D$16:$D$115,0)),"")</f>
        <v/>
      </c>
      <c r="C31" s="61"/>
      <c r="D31" s="72" t="str">
        <f>IF(C31="","",(COUNTIF('Üritusel osalejate nimekiri'!$D$16:$D$115,'Kasusaajate kontroll-leht'!C31)))</f>
        <v/>
      </c>
      <c r="E31" s="74" t="str">
        <f>IFERROR(VLOOKUP(C31,'Üritusel osalejate nimekiri'!D30:E130,2,0),"")</f>
        <v/>
      </c>
      <c r="F31" s="71">
        <f>SUMIF('Üritusel osalejate nimekiri'!$D$16:$D$115,'Kasusaajate kontroll-leht'!C31,'Üritusel osalejate nimekiri'!$F$16:$F$115)</f>
        <v>0</v>
      </c>
      <c r="G31" s="77"/>
      <c r="H31" s="45"/>
      <c r="I31" s="46"/>
      <c r="J31" s="46"/>
      <c r="K31" s="47"/>
    </row>
    <row r="32" spans="1:12" x14ac:dyDescent="0.25">
      <c r="A32" s="70">
        <f>'Üritusel osalejate nimekiri'!A32</f>
        <v>17</v>
      </c>
      <c r="B32" s="78" t="str">
        <f>IFERROR(INDEX('Üritusel osalejate nimekiri'!$C$16:$C$115,MATCH(C32,'Üritusel osalejate nimekiri'!$D$16:$D$115,0)),"")</f>
        <v/>
      </c>
      <c r="C32" s="61"/>
      <c r="D32" s="72" t="str">
        <f>IF(C32="","",(COUNTIF('Üritusel osalejate nimekiri'!$D$16:$D$115,'Kasusaajate kontroll-leht'!C32)))</f>
        <v/>
      </c>
      <c r="E32" s="74" t="str">
        <f>IFERROR(VLOOKUP(C32,'Üritusel osalejate nimekiri'!D31:E131,2,0),"")</f>
        <v/>
      </c>
      <c r="F32" s="71">
        <f>SUMIF('Üritusel osalejate nimekiri'!$D$16:$D$115,'Kasusaajate kontroll-leht'!C32,'Üritusel osalejate nimekiri'!$F$16:$F$115)</f>
        <v>0</v>
      </c>
      <c r="G32" s="77"/>
      <c r="H32" s="45"/>
      <c r="I32" s="46"/>
      <c r="J32" s="46"/>
      <c r="K32" s="47"/>
    </row>
    <row r="33" spans="1:11" x14ac:dyDescent="0.25">
      <c r="A33" s="70">
        <f>'Üritusel osalejate nimekiri'!A33</f>
        <v>18</v>
      </c>
      <c r="B33" s="78" t="str">
        <f>IFERROR(INDEX('Üritusel osalejate nimekiri'!$C$16:$C$115,MATCH(C33,'Üritusel osalejate nimekiri'!$D$16:$D$115,0)),"")</f>
        <v/>
      </c>
      <c r="C33" s="61"/>
      <c r="D33" s="72" t="str">
        <f>IF(C33="","",(COUNTIF('Üritusel osalejate nimekiri'!$D$16:$D$115,'Kasusaajate kontroll-leht'!C33)))</f>
        <v/>
      </c>
      <c r="E33" s="74" t="str">
        <f>IFERROR(VLOOKUP(C33,'Üritusel osalejate nimekiri'!D32:E132,2,0),"")</f>
        <v/>
      </c>
      <c r="F33" s="71">
        <f>SUMIF('Üritusel osalejate nimekiri'!$D$16:$D$115,'Kasusaajate kontroll-leht'!C33,'Üritusel osalejate nimekiri'!$F$16:$F$115)</f>
        <v>0</v>
      </c>
      <c r="G33" s="77"/>
      <c r="H33" s="45"/>
      <c r="I33" s="46"/>
      <c r="J33" s="46"/>
      <c r="K33" s="47"/>
    </row>
    <row r="34" spans="1:11" x14ac:dyDescent="0.25">
      <c r="A34" s="70">
        <f>'Üritusel osalejate nimekiri'!A34</f>
        <v>19</v>
      </c>
      <c r="B34" s="78" t="str">
        <f>IFERROR(INDEX('Üritusel osalejate nimekiri'!$C$16:$C$115,MATCH(C34,'Üritusel osalejate nimekiri'!$D$16:$D$115,0)),"")</f>
        <v/>
      </c>
      <c r="C34" s="61"/>
      <c r="D34" s="72" t="str">
        <f>IF(C34="","",(COUNTIF('Üritusel osalejate nimekiri'!$D$16:$D$115,'Kasusaajate kontroll-leht'!C34)))</f>
        <v/>
      </c>
      <c r="E34" s="74" t="str">
        <f>IFERROR(VLOOKUP(C34,'Üritusel osalejate nimekiri'!D33:E133,2,0),"")</f>
        <v/>
      </c>
      <c r="F34" s="71">
        <f>SUMIF('Üritusel osalejate nimekiri'!$D$16:$D$115,'Kasusaajate kontroll-leht'!C34,'Üritusel osalejate nimekiri'!$F$16:$F$115)</f>
        <v>0</v>
      </c>
      <c r="G34" s="77"/>
      <c r="H34" s="45"/>
      <c r="I34" s="46"/>
      <c r="J34" s="46"/>
      <c r="K34" s="47"/>
    </row>
    <row r="35" spans="1:11" x14ac:dyDescent="0.25">
      <c r="A35" s="70">
        <f>'Üritusel osalejate nimekiri'!A35</f>
        <v>20</v>
      </c>
      <c r="B35" s="78" t="str">
        <f>IFERROR(INDEX('Üritusel osalejate nimekiri'!$C$16:$C$115,MATCH(C35,'Üritusel osalejate nimekiri'!$D$16:$D$115,0)),"")</f>
        <v/>
      </c>
      <c r="C35" s="61"/>
      <c r="D35" s="72" t="str">
        <f>IF(C35="","",(COUNTIF('Üritusel osalejate nimekiri'!$D$16:$D$115,'Kasusaajate kontroll-leht'!C35)))</f>
        <v/>
      </c>
      <c r="E35" s="74" t="str">
        <f>IFERROR(VLOOKUP(C35,'Üritusel osalejate nimekiri'!D34:E134,2,0),"")</f>
        <v/>
      </c>
      <c r="F35" s="71">
        <f>SUMIF('Üritusel osalejate nimekiri'!$D$16:$D$115,'Kasusaajate kontroll-leht'!C35,'Üritusel osalejate nimekiri'!$F$16:$F$115)</f>
        <v>0</v>
      </c>
      <c r="G35" s="45"/>
      <c r="H35" s="45"/>
      <c r="I35" s="45"/>
      <c r="J35" s="45"/>
      <c r="K35" s="45"/>
    </row>
    <row r="36" spans="1:11" x14ac:dyDescent="0.25">
      <c r="A36" s="70">
        <f>'Üritusel osalejate nimekiri'!A36</f>
        <v>21</v>
      </c>
      <c r="B36" s="78" t="str">
        <f>IFERROR(INDEX('Üritusel osalejate nimekiri'!$C$16:$C$115,MATCH(C36,'Üritusel osalejate nimekiri'!$D$16:$D$115,0)),"")</f>
        <v/>
      </c>
      <c r="C36" s="61"/>
      <c r="D36" s="72" t="str">
        <f>IF(C36="","",(COUNTIF('Üritusel osalejate nimekiri'!$D$16:$D$115,'Kasusaajate kontroll-leht'!C36)))</f>
        <v/>
      </c>
      <c r="E36" s="74" t="str">
        <f>IFERROR(VLOOKUP(C36,'Üritusel osalejate nimekiri'!D35:E135,2,0),"")</f>
        <v/>
      </c>
      <c r="F36" s="71">
        <f>SUMIF('Üritusel osalejate nimekiri'!$D$16:$D$115,'Kasusaajate kontroll-leht'!C36,'Üritusel osalejate nimekiri'!$F$16:$F$115)</f>
        <v>0</v>
      </c>
      <c r="G36" s="45"/>
      <c r="H36" s="45"/>
      <c r="I36" s="45"/>
      <c r="J36" s="45"/>
      <c r="K36" s="45"/>
    </row>
    <row r="37" spans="1:11" x14ac:dyDescent="0.25">
      <c r="A37" s="70">
        <f>'Üritusel osalejate nimekiri'!A37</f>
        <v>22</v>
      </c>
      <c r="B37" s="78" t="str">
        <f>IFERROR(INDEX('Üritusel osalejate nimekiri'!$C$16:$C$115,MATCH(C37,'Üritusel osalejate nimekiri'!$D$16:$D$115,0)),"")</f>
        <v/>
      </c>
      <c r="C37" s="61"/>
      <c r="D37" s="72" t="str">
        <f>IF(C37="","",(COUNTIF('Üritusel osalejate nimekiri'!$D$16:$D$115,'Kasusaajate kontroll-leht'!C37)))</f>
        <v/>
      </c>
      <c r="E37" s="74" t="str">
        <f>IFERROR(VLOOKUP(C37,'Üritusel osalejate nimekiri'!D36:E136,2,0),"")</f>
        <v/>
      </c>
      <c r="F37" s="71">
        <f>SUMIF('Üritusel osalejate nimekiri'!$D$16:$D$115,'Kasusaajate kontroll-leht'!C37,'Üritusel osalejate nimekiri'!$F$16:$F$115)</f>
        <v>0</v>
      </c>
      <c r="G37" s="45"/>
      <c r="H37" s="45"/>
      <c r="I37" s="45"/>
      <c r="J37" s="45"/>
      <c r="K37" s="45"/>
    </row>
    <row r="38" spans="1:11" x14ac:dyDescent="0.25">
      <c r="A38" s="70">
        <f>'Üritusel osalejate nimekiri'!A38</f>
        <v>23</v>
      </c>
      <c r="B38" s="78" t="str">
        <f>IFERROR(INDEX('Üritusel osalejate nimekiri'!$C$16:$C$115,MATCH(C38,'Üritusel osalejate nimekiri'!$D$16:$D$115,0)),"")</f>
        <v/>
      </c>
      <c r="C38" s="61"/>
      <c r="D38" s="72" t="str">
        <f>IF(C38="","",(COUNTIF('Üritusel osalejate nimekiri'!$D$16:$D$115,'Kasusaajate kontroll-leht'!C38)))</f>
        <v/>
      </c>
      <c r="E38" s="74" t="str">
        <f>IFERROR(VLOOKUP(C38,'Üritusel osalejate nimekiri'!D37:E137,2,0),"")</f>
        <v/>
      </c>
      <c r="F38" s="71">
        <f>SUMIF('Üritusel osalejate nimekiri'!$D$16:$D$115,'Kasusaajate kontroll-leht'!C38,'Üritusel osalejate nimekiri'!$F$16:$F$115)</f>
        <v>0</v>
      </c>
      <c r="G38" s="45"/>
      <c r="H38" s="45"/>
      <c r="I38" s="45"/>
      <c r="J38" s="45"/>
      <c r="K38" s="45"/>
    </row>
    <row r="39" spans="1:11" x14ac:dyDescent="0.25">
      <c r="A39" s="70">
        <f>'Üritusel osalejate nimekiri'!A39</f>
        <v>24</v>
      </c>
      <c r="B39" s="78" t="str">
        <f>IFERROR(INDEX('Üritusel osalejate nimekiri'!$C$16:$C$115,MATCH(C39,'Üritusel osalejate nimekiri'!$D$16:$D$115,0)),"")</f>
        <v/>
      </c>
      <c r="C39" s="61"/>
      <c r="D39" s="72" t="str">
        <f>IF(C39="","",(COUNTIF('Üritusel osalejate nimekiri'!$D$16:$D$115,'Kasusaajate kontroll-leht'!C39)))</f>
        <v/>
      </c>
      <c r="E39" s="74" t="str">
        <f>IFERROR(VLOOKUP(C39,'Üritusel osalejate nimekiri'!D38:E138,2,0),"")</f>
        <v/>
      </c>
      <c r="F39" s="71">
        <f>SUMIF('Üritusel osalejate nimekiri'!$D$16:$D$115,'Kasusaajate kontroll-leht'!C39,'Üritusel osalejate nimekiri'!$F$16:$F$115)</f>
        <v>0</v>
      </c>
      <c r="G39" s="45"/>
      <c r="H39" s="45"/>
      <c r="I39" s="45"/>
      <c r="J39" s="45"/>
      <c r="K39" s="45"/>
    </row>
    <row r="40" spans="1:11" x14ac:dyDescent="0.25">
      <c r="A40" s="70">
        <f>'Üritusel osalejate nimekiri'!A40</f>
        <v>25</v>
      </c>
      <c r="B40" s="78" t="str">
        <f>IFERROR(INDEX('Üritusel osalejate nimekiri'!$C$16:$C$115,MATCH(C40,'Üritusel osalejate nimekiri'!$D$16:$D$115,0)),"")</f>
        <v/>
      </c>
      <c r="C40" s="61"/>
      <c r="D40" s="72" t="str">
        <f>IF(C40="","",(COUNTIF('Üritusel osalejate nimekiri'!$D$16:$D$115,'Kasusaajate kontroll-leht'!C40)))</f>
        <v/>
      </c>
      <c r="E40" s="74" t="str">
        <f>IFERROR(VLOOKUP(C40,'Üritusel osalejate nimekiri'!D39:E139,2,0),"")</f>
        <v/>
      </c>
      <c r="F40" s="71">
        <f>SUMIF('Üritusel osalejate nimekiri'!$D$16:$D$115,'Kasusaajate kontroll-leht'!C40,'Üritusel osalejate nimekiri'!$F$16:$F$115)</f>
        <v>0</v>
      </c>
      <c r="G40" s="45"/>
      <c r="H40" s="45"/>
      <c r="I40" s="45"/>
      <c r="J40" s="45"/>
      <c r="K40" s="45"/>
    </row>
    <row r="41" spans="1:11" x14ac:dyDescent="0.25">
      <c r="A41" s="70">
        <f>'Üritusel osalejate nimekiri'!A41</f>
        <v>26</v>
      </c>
      <c r="B41" s="78" t="str">
        <f>IFERROR(INDEX('Üritusel osalejate nimekiri'!$C$16:$C$115,MATCH(C41,'Üritusel osalejate nimekiri'!$D$16:$D$115,0)),"")</f>
        <v/>
      </c>
      <c r="C41" s="61"/>
      <c r="D41" s="72" t="str">
        <f>IF(C41="","",(COUNTIF('Üritusel osalejate nimekiri'!$D$16:$D$115,'Kasusaajate kontroll-leht'!C41)))</f>
        <v/>
      </c>
      <c r="E41" s="74" t="str">
        <f>IFERROR(VLOOKUP(C41,'Üritusel osalejate nimekiri'!D40:E140,2,0),"")</f>
        <v/>
      </c>
      <c r="F41" s="71">
        <f>SUMIF('Üritusel osalejate nimekiri'!$D$16:$D$115,'Kasusaajate kontroll-leht'!C41,'Üritusel osalejate nimekiri'!$F$16:$F$115)</f>
        <v>0</v>
      </c>
      <c r="G41" s="45"/>
      <c r="H41" s="45"/>
      <c r="I41" s="45"/>
      <c r="J41" s="45"/>
      <c r="K41" s="45"/>
    </row>
    <row r="42" spans="1:11" x14ac:dyDescent="0.25">
      <c r="A42" s="70">
        <f>'Üritusel osalejate nimekiri'!A42</f>
        <v>27</v>
      </c>
      <c r="B42" s="78" t="str">
        <f>IFERROR(INDEX('Üritusel osalejate nimekiri'!$C$16:$C$115,MATCH(C42,'Üritusel osalejate nimekiri'!$D$16:$D$115,0)),"")</f>
        <v/>
      </c>
      <c r="C42" s="61"/>
      <c r="D42" s="72" t="str">
        <f>IF(C42="","",(COUNTIF('Üritusel osalejate nimekiri'!$D$16:$D$115,'Kasusaajate kontroll-leht'!C42)))</f>
        <v/>
      </c>
      <c r="E42" s="74" t="str">
        <f>IFERROR(VLOOKUP(C42,'Üritusel osalejate nimekiri'!D41:E141,2,0),"")</f>
        <v/>
      </c>
      <c r="F42" s="71">
        <f>SUMIF('Üritusel osalejate nimekiri'!$D$16:$D$115,'Kasusaajate kontroll-leht'!C42,'Üritusel osalejate nimekiri'!$F$16:$F$115)</f>
        <v>0</v>
      </c>
      <c r="G42" s="45"/>
      <c r="H42" s="45"/>
      <c r="I42" s="45"/>
      <c r="J42" s="45"/>
      <c r="K42" s="45"/>
    </row>
    <row r="43" spans="1:11" x14ac:dyDescent="0.25">
      <c r="A43" s="70">
        <f>'Üritusel osalejate nimekiri'!A43</f>
        <v>28</v>
      </c>
      <c r="B43" s="78" t="str">
        <f>IFERROR(INDEX('Üritusel osalejate nimekiri'!$C$16:$C$115,MATCH(C43,'Üritusel osalejate nimekiri'!$D$16:$D$115,0)),"")</f>
        <v/>
      </c>
      <c r="C43" s="61"/>
      <c r="D43" s="72" t="str">
        <f>IF(C43="","",(COUNTIF('Üritusel osalejate nimekiri'!$D$16:$D$115,'Kasusaajate kontroll-leht'!C43)))</f>
        <v/>
      </c>
      <c r="E43" s="74" t="str">
        <f>IFERROR(VLOOKUP(C43,'Üritusel osalejate nimekiri'!D42:E142,2,0),"")</f>
        <v/>
      </c>
      <c r="F43" s="71">
        <f>SUMIF('Üritusel osalejate nimekiri'!$D$16:$D$115,'Kasusaajate kontroll-leht'!C43,'Üritusel osalejate nimekiri'!$F$16:$F$115)</f>
        <v>0</v>
      </c>
      <c r="G43" s="45"/>
      <c r="H43" s="45"/>
      <c r="I43" s="45"/>
      <c r="J43" s="45"/>
      <c r="K43" s="45"/>
    </row>
    <row r="44" spans="1:11" x14ac:dyDescent="0.25">
      <c r="A44" s="70">
        <f>'Üritusel osalejate nimekiri'!A44</f>
        <v>29</v>
      </c>
      <c r="B44" s="78" t="str">
        <f>IFERROR(INDEX('Üritusel osalejate nimekiri'!$C$16:$C$115,MATCH(C44,'Üritusel osalejate nimekiri'!$D$16:$D$115,0)),"")</f>
        <v/>
      </c>
      <c r="C44" s="61"/>
      <c r="D44" s="72" t="str">
        <f>IF(C44="","",(COUNTIF('Üritusel osalejate nimekiri'!$D$16:$D$115,'Kasusaajate kontroll-leht'!C44)))</f>
        <v/>
      </c>
      <c r="E44" s="74" t="str">
        <f>IFERROR(VLOOKUP(C44,'Üritusel osalejate nimekiri'!D43:E143,2,0),"")</f>
        <v/>
      </c>
      <c r="F44" s="71">
        <f>SUMIF('Üritusel osalejate nimekiri'!$D$16:$D$115,'Kasusaajate kontroll-leht'!C44,'Üritusel osalejate nimekiri'!$F$16:$F$115)</f>
        <v>0</v>
      </c>
      <c r="G44" s="45"/>
      <c r="H44" s="45"/>
      <c r="I44" s="45"/>
      <c r="J44" s="45"/>
      <c r="K44" s="45"/>
    </row>
    <row r="45" spans="1:11" x14ac:dyDescent="0.25">
      <c r="A45" s="70">
        <f>'Üritusel osalejate nimekiri'!A45</f>
        <v>30</v>
      </c>
      <c r="B45" s="78" t="str">
        <f>IFERROR(INDEX('Üritusel osalejate nimekiri'!$C$16:$C$115,MATCH(C45,'Üritusel osalejate nimekiri'!$D$16:$D$115,0)),"")</f>
        <v/>
      </c>
      <c r="C45" s="61"/>
      <c r="D45" s="72" t="str">
        <f>IF(C45="","",(COUNTIF('Üritusel osalejate nimekiri'!$D$16:$D$115,'Kasusaajate kontroll-leht'!C45)))</f>
        <v/>
      </c>
      <c r="E45" s="74" t="str">
        <f>IFERROR(VLOOKUP(C45,'Üritusel osalejate nimekiri'!D44:E144,2,0),"")</f>
        <v/>
      </c>
      <c r="F45" s="71">
        <f>SUMIF('Üritusel osalejate nimekiri'!$D$16:$D$115,'Kasusaajate kontroll-leht'!C45,'Üritusel osalejate nimekiri'!$F$16:$F$115)</f>
        <v>0</v>
      </c>
      <c r="G45" s="45"/>
      <c r="H45" s="45"/>
      <c r="I45" s="45"/>
      <c r="J45" s="45"/>
      <c r="K45" s="45"/>
    </row>
    <row r="46" spans="1:11" x14ac:dyDescent="0.25">
      <c r="A46" s="70">
        <f>'Üritusel osalejate nimekiri'!A46</f>
        <v>31</v>
      </c>
      <c r="B46" s="78" t="str">
        <f>IFERROR(INDEX('Üritusel osalejate nimekiri'!$C$16:$C$115,MATCH(C46,'Üritusel osalejate nimekiri'!$D$16:$D$115,0)),"")</f>
        <v/>
      </c>
      <c r="C46" s="61"/>
      <c r="D46" s="72" t="str">
        <f>IF(C46="","",(COUNTIF('Üritusel osalejate nimekiri'!$D$16:$D$115,'Kasusaajate kontroll-leht'!C46)))</f>
        <v/>
      </c>
      <c r="E46" s="74" t="str">
        <f>IFERROR(VLOOKUP(C46,'Üritusel osalejate nimekiri'!D45:E145,2,0),"")</f>
        <v/>
      </c>
      <c r="F46" s="71">
        <f>SUMIF('Üritusel osalejate nimekiri'!$D$16:$D$115,'Kasusaajate kontroll-leht'!C46,'Üritusel osalejate nimekiri'!$F$16:$F$115)</f>
        <v>0</v>
      </c>
      <c r="G46" s="45"/>
      <c r="H46" s="45"/>
      <c r="I46" s="45"/>
      <c r="J46" s="45"/>
      <c r="K46" s="45"/>
    </row>
    <row r="47" spans="1:11" x14ac:dyDescent="0.25">
      <c r="A47" s="70">
        <f>'Üritusel osalejate nimekiri'!A47</f>
        <v>32</v>
      </c>
      <c r="B47" s="78" t="str">
        <f>IFERROR(INDEX('Üritusel osalejate nimekiri'!$C$16:$C$115,MATCH(C47,'Üritusel osalejate nimekiri'!$D$16:$D$115,0)),"")</f>
        <v/>
      </c>
      <c r="C47" s="61"/>
      <c r="D47" s="72" t="str">
        <f>IF(C47="","",(COUNTIF('Üritusel osalejate nimekiri'!$D$16:$D$115,'Kasusaajate kontroll-leht'!C47)))</f>
        <v/>
      </c>
      <c r="E47" s="74" t="str">
        <f>IFERROR(VLOOKUP(C47,'Üritusel osalejate nimekiri'!D46:E146,2,0),"")</f>
        <v/>
      </c>
      <c r="F47" s="71">
        <f>SUMIF('Üritusel osalejate nimekiri'!$D$16:$D$115,'Kasusaajate kontroll-leht'!C47,'Üritusel osalejate nimekiri'!$F$16:$F$115)</f>
        <v>0</v>
      </c>
      <c r="G47" s="45"/>
      <c r="H47" s="45"/>
      <c r="I47" s="45"/>
      <c r="J47" s="45"/>
      <c r="K47" s="45"/>
    </row>
    <row r="48" spans="1:11" x14ac:dyDescent="0.25">
      <c r="A48" s="70">
        <f>'Üritusel osalejate nimekiri'!A48</f>
        <v>33</v>
      </c>
      <c r="B48" s="78" t="str">
        <f>IFERROR(INDEX('Üritusel osalejate nimekiri'!$C$16:$C$115,MATCH(C48,'Üritusel osalejate nimekiri'!$D$16:$D$115,0)),"")</f>
        <v/>
      </c>
      <c r="C48" s="61"/>
      <c r="D48" s="72" t="str">
        <f>IF(C48="","",(COUNTIF('Üritusel osalejate nimekiri'!$D$16:$D$115,'Kasusaajate kontroll-leht'!C48)))</f>
        <v/>
      </c>
      <c r="E48" s="74" t="str">
        <f>IFERROR(VLOOKUP(C48,'Üritusel osalejate nimekiri'!D47:E147,2,0),"")</f>
        <v/>
      </c>
      <c r="F48" s="71">
        <f>SUMIF('Üritusel osalejate nimekiri'!$D$16:$D$115,'Kasusaajate kontroll-leht'!C48,'Üritusel osalejate nimekiri'!$F$16:$F$115)</f>
        <v>0</v>
      </c>
      <c r="G48" s="45"/>
      <c r="H48" s="45"/>
      <c r="I48" s="45"/>
      <c r="J48" s="45"/>
      <c r="K48" s="45"/>
    </row>
    <row r="49" spans="1:11" x14ac:dyDescent="0.25">
      <c r="A49" s="70">
        <f>'Üritusel osalejate nimekiri'!A49</f>
        <v>34</v>
      </c>
      <c r="B49" s="78" t="str">
        <f>IFERROR(INDEX('Üritusel osalejate nimekiri'!$C$16:$C$115,MATCH(C49,'Üritusel osalejate nimekiri'!$D$16:$D$115,0)),"")</f>
        <v/>
      </c>
      <c r="C49" s="61"/>
      <c r="D49" s="72" t="str">
        <f>IF(C49="","",(COUNTIF('Üritusel osalejate nimekiri'!$D$16:$D$115,'Kasusaajate kontroll-leht'!C49)))</f>
        <v/>
      </c>
      <c r="E49" s="74" t="str">
        <f>IFERROR(VLOOKUP(C49,'Üritusel osalejate nimekiri'!D48:E148,2,0),"")</f>
        <v/>
      </c>
      <c r="F49" s="71">
        <f>SUMIF('Üritusel osalejate nimekiri'!$D$16:$D$115,'Kasusaajate kontroll-leht'!C49,'Üritusel osalejate nimekiri'!$F$16:$F$115)</f>
        <v>0</v>
      </c>
      <c r="G49" s="45"/>
      <c r="H49" s="45"/>
      <c r="I49" s="45"/>
      <c r="J49" s="45"/>
      <c r="K49" s="45"/>
    </row>
    <row r="50" spans="1:11" x14ac:dyDescent="0.25">
      <c r="A50" s="70">
        <f>'Üritusel osalejate nimekiri'!A50</f>
        <v>35</v>
      </c>
      <c r="B50" s="78" t="str">
        <f>IFERROR(INDEX('Üritusel osalejate nimekiri'!$C$16:$C$115,MATCH(C50,'Üritusel osalejate nimekiri'!$D$16:$D$115,0)),"")</f>
        <v/>
      </c>
      <c r="C50" s="61"/>
      <c r="D50" s="72" t="str">
        <f>IF(C50="","",(COUNTIF('Üritusel osalejate nimekiri'!$D$16:$D$115,'Kasusaajate kontroll-leht'!C50)))</f>
        <v/>
      </c>
      <c r="E50" s="74" t="str">
        <f>IFERROR(VLOOKUP(C50,'Üritusel osalejate nimekiri'!D49:E149,2,0),"")</f>
        <v/>
      </c>
      <c r="F50" s="71">
        <f>SUMIF('Üritusel osalejate nimekiri'!$D$16:$D$115,'Kasusaajate kontroll-leht'!C50,'Üritusel osalejate nimekiri'!$F$16:$F$115)</f>
        <v>0</v>
      </c>
      <c r="G50" s="45"/>
      <c r="H50" s="45"/>
      <c r="I50" s="45"/>
      <c r="J50" s="45"/>
      <c r="K50" s="45"/>
    </row>
    <row r="51" spans="1:11" x14ac:dyDescent="0.25">
      <c r="A51" s="70">
        <f>'Üritusel osalejate nimekiri'!A51</f>
        <v>36</v>
      </c>
      <c r="B51" s="78" t="str">
        <f>IFERROR(INDEX('Üritusel osalejate nimekiri'!$C$16:$C$115,MATCH(C51,'Üritusel osalejate nimekiri'!$D$16:$D$115,0)),"")</f>
        <v/>
      </c>
      <c r="C51" s="61"/>
      <c r="D51" s="72" t="str">
        <f>IF(C51="","",(COUNTIF('Üritusel osalejate nimekiri'!$D$16:$D$115,'Kasusaajate kontroll-leht'!C51)))</f>
        <v/>
      </c>
      <c r="E51" s="74" t="str">
        <f>IFERROR(VLOOKUP(C51,'Üritusel osalejate nimekiri'!D50:E150,2,0),"")</f>
        <v/>
      </c>
      <c r="F51" s="71">
        <f>SUMIF('Üritusel osalejate nimekiri'!$D$16:$D$115,'Kasusaajate kontroll-leht'!C51,'Üritusel osalejate nimekiri'!$F$16:$F$115)</f>
        <v>0</v>
      </c>
      <c r="G51" s="45"/>
      <c r="H51" s="45"/>
      <c r="I51" s="45"/>
      <c r="J51" s="45"/>
      <c r="K51" s="45"/>
    </row>
    <row r="52" spans="1:11" x14ac:dyDescent="0.25">
      <c r="A52" s="70">
        <f>'Üritusel osalejate nimekiri'!A52</f>
        <v>37</v>
      </c>
      <c r="B52" s="78" t="str">
        <f>IFERROR(INDEX('Üritusel osalejate nimekiri'!$C$16:$C$115,MATCH(C52,'Üritusel osalejate nimekiri'!$D$16:$D$115,0)),"")</f>
        <v/>
      </c>
      <c r="C52" s="61"/>
      <c r="D52" s="72" t="str">
        <f>IF(C52="","",(COUNTIF('Üritusel osalejate nimekiri'!$D$16:$D$115,'Kasusaajate kontroll-leht'!C52)))</f>
        <v/>
      </c>
      <c r="E52" s="74" t="str">
        <f>IFERROR(VLOOKUP(C52,'Üritusel osalejate nimekiri'!D51:E151,2,0),"")</f>
        <v/>
      </c>
      <c r="F52" s="71">
        <f>SUMIF('Üritusel osalejate nimekiri'!$D$16:$D$115,'Kasusaajate kontroll-leht'!C52,'Üritusel osalejate nimekiri'!$F$16:$F$115)</f>
        <v>0</v>
      </c>
      <c r="G52" s="45"/>
      <c r="H52" s="45"/>
      <c r="I52" s="45"/>
      <c r="J52" s="45"/>
      <c r="K52" s="45"/>
    </row>
    <row r="53" spans="1:11" x14ac:dyDescent="0.25">
      <c r="A53" s="70">
        <f>'Üritusel osalejate nimekiri'!A53</f>
        <v>38</v>
      </c>
      <c r="B53" s="78" t="str">
        <f>IFERROR(INDEX('Üritusel osalejate nimekiri'!$C$16:$C$115,MATCH(C53,'Üritusel osalejate nimekiri'!$D$16:$D$115,0)),"")</f>
        <v/>
      </c>
      <c r="C53" s="61"/>
      <c r="D53" s="72" t="str">
        <f>IF(C53="","",(COUNTIF('Üritusel osalejate nimekiri'!$D$16:$D$115,'Kasusaajate kontroll-leht'!C53)))</f>
        <v/>
      </c>
      <c r="E53" s="74" t="str">
        <f>IFERROR(VLOOKUP(C53,'Üritusel osalejate nimekiri'!D52:E152,2,0),"")</f>
        <v/>
      </c>
      <c r="F53" s="71">
        <f>SUMIF('Üritusel osalejate nimekiri'!$D$16:$D$115,'Kasusaajate kontroll-leht'!C53,'Üritusel osalejate nimekiri'!$F$16:$F$115)</f>
        <v>0</v>
      </c>
      <c r="G53" s="45"/>
      <c r="H53" s="45"/>
      <c r="I53" s="45"/>
      <c r="J53" s="45"/>
      <c r="K53" s="45"/>
    </row>
    <row r="54" spans="1:11" x14ac:dyDescent="0.25">
      <c r="A54" s="70">
        <f>'Üritusel osalejate nimekiri'!A54</f>
        <v>39</v>
      </c>
      <c r="B54" s="78" t="str">
        <f>IFERROR(INDEX('Üritusel osalejate nimekiri'!$C$16:$C$115,MATCH(C54,'Üritusel osalejate nimekiri'!$D$16:$D$115,0)),"")</f>
        <v/>
      </c>
      <c r="C54" s="61"/>
      <c r="D54" s="72" t="str">
        <f>IF(C54="","",(COUNTIF('Üritusel osalejate nimekiri'!$D$16:$D$115,'Kasusaajate kontroll-leht'!C54)))</f>
        <v/>
      </c>
      <c r="E54" s="74" t="str">
        <f>IFERROR(VLOOKUP(C54,'Üritusel osalejate nimekiri'!D53:E153,2,0),"")</f>
        <v/>
      </c>
      <c r="F54" s="71">
        <f>SUMIF('Üritusel osalejate nimekiri'!$D$16:$D$115,'Kasusaajate kontroll-leht'!C54,'Üritusel osalejate nimekiri'!$F$16:$F$115)</f>
        <v>0</v>
      </c>
      <c r="G54" s="45"/>
      <c r="H54" s="45"/>
      <c r="I54" s="45"/>
      <c r="J54" s="45"/>
      <c r="K54" s="45"/>
    </row>
    <row r="55" spans="1:11" x14ac:dyDescent="0.25">
      <c r="A55" s="70">
        <f>'Üritusel osalejate nimekiri'!A55</f>
        <v>40</v>
      </c>
      <c r="B55" s="78" t="str">
        <f>IFERROR(INDEX('Üritusel osalejate nimekiri'!$C$16:$C$115,MATCH(C55,'Üritusel osalejate nimekiri'!$D$16:$D$115,0)),"")</f>
        <v/>
      </c>
      <c r="C55" s="61"/>
      <c r="D55" s="72" t="str">
        <f>IF(C55="","",(COUNTIF('Üritusel osalejate nimekiri'!$D$16:$D$115,'Kasusaajate kontroll-leht'!C55)))</f>
        <v/>
      </c>
      <c r="E55" s="74" t="str">
        <f>IFERROR(VLOOKUP(C55,'Üritusel osalejate nimekiri'!D54:E154,2,0),"")</f>
        <v/>
      </c>
      <c r="F55" s="71">
        <f>SUMIF('Üritusel osalejate nimekiri'!$D$16:$D$115,'Kasusaajate kontroll-leht'!C55,'Üritusel osalejate nimekiri'!$F$16:$F$115)</f>
        <v>0</v>
      </c>
      <c r="G55" s="45"/>
      <c r="H55" s="45"/>
      <c r="I55" s="45"/>
      <c r="J55" s="45"/>
      <c r="K55" s="45"/>
    </row>
    <row r="56" spans="1:11" x14ac:dyDescent="0.25">
      <c r="A56" s="70">
        <f>'Üritusel osalejate nimekiri'!A56</f>
        <v>41</v>
      </c>
      <c r="B56" s="78" t="str">
        <f>IFERROR(INDEX('Üritusel osalejate nimekiri'!$C$16:$C$115,MATCH(C56,'Üritusel osalejate nimekiri'!$D$16:$D$115,0)),"")</f>
        <v/>
      </c>
      <c r="C56" s="61"/>
      <c r="D56" s="72" t="str">
        <f>IF(C56="","",(COUNTIF('Üritusel osalejate nimekiri'!$D$16:$D$115,'Kasusaajate kontroll-leht'!C56)))</f>
        <v/>
      </c>
      <c r="E56" s="74" t="str">
        <f>IFERROR(VLOOKUP(C56,'Üritusel osalejate nimekiri'!D55:E155,2,0),"")</f>
        <v/>
      </c>
      <c r="F56" s="71">
        <f>SUMIF('Üritusel osalejate nimekiri'!$D$16:$D$115,'Kasusaajate kontroll-leht'!C56,'Üritusel osalejate nimekiri'!$F$16:$F$115)</f>
        <v>0</v>
      </c>
      <c r="G56" s="45"/>
      <c r="H56" s="45"/>
      <c r="I56" s="45"/>
      <c r="J56" s="45"/>
      <c r="K56" s="45"/>
    </row>
    <row r="57" spans="1:11" x14ac:dyDescent="0.25">
      <c r="A57" s="70">
        <f>'Üritusel osalejate nimekiri'!A57</f>
        <v>42</v>
      </c>
      <c r="B57" s="78" t="str">
        <f>IFERROR(INDEX('Üritusel osalejate nimekiri'!$C$16:$C$115,MATCH(C57,'Üritusel osalejate nimekiri'!$D$16:$D$115,0)),"")</f>
        <v/>
      </c>
      <c r="C57" s="61"/>
      <c r="D57" s="72" t="str">
        <f>IF(C57="","",(COUNTIF('Üritusel osalejate nimekiri'!$D$16:$D$115,'Kasusaajate kontroll-leht'!C57)))</f>
        <v/>
      </c>
      <c r="E57" s="74" t="str">
        <f>IFERROR(VLOOKUP(C57,'Üritusel osalejate nimekiri'!D56:E156,2,0),"")</f>
        <v/>
      </c>
      <c r="F57" s="71">
        <f>SUMIF('Üritusel osalejate nimekiri'!$D$16:$D$115,'Kasusaajate kontroll-leht'!C57,'Üritusel osalejate nimekiri'!$F$16:$F$115)</f>
        <v>0</v>
      </c>
      <c r="G57" s="45"/>
      <c r="H57" s="45"/>
      <c r="I57" s="45"/>
      <c r="J57" s="45"/>
      <c r="K57" s="45"/>
    </row>
    <row r="58" spans="1:11" x14ac:dyDescent="0.25">
      <c r="A58" s="70">
        <f>'Üritusel osalejate nimekiri'!A58</f>
        <v>43</v>
      </c>
      <c r="B58" s="78" t="str">
        <f>IFERROR(INDEX('Üritusel osalejate nimekiri'!$C$16:$C$115,MATCH(C58,'Üritusel osalejate nimekiri'!$D$16:$D$115,0)),"")</f>
        <v/>
      </c>
      <c r="C58" s="61"/>
      <c r="D58" s="72" t="str">
        <f>IF(C58="","",(COUNTIF('Üritusel osalejate nimekiri'!$D$16:$D$115,'Kasusaajate kontroll-leht'!C58)))</f>
        <v/>
      </c>
      <c r="E58" s="74" t="str">
        <f>IFERROR(VLOOKUP(C58,'Üritusel osalejate nimekiri'!D57:E157,2,0),"")</f>
        <v/>
      </c>
      <c r="F58" s="71">
        <f>SUMIF('Üritusel osalejate nimekiri'!$D$16:$D$115,'Kasusaajate kontroll-leht'!C58,'Üritusel osalejate nimekiri'!$F$16:$F$115)</f>
        <v>0</v>
      </c>
      <c r="G58" s="45"/>
      <c r="H58" s="45"/>
      <c r="I58" s="45"/>
      <c r="J58" s="45"/>
      <c r="K58" s="45"/>
    </row>
    <row r="59" spans="1:11" x14ac:dyDescent="0.25">
      <c r="A59" s="70">
        <f>'Üritusel osalejate nimekiri'!A59</f>
        <v>44</v>
      </c>
      <c r="B59" s="78" t="str">
        <f>IFERROR(INDEX('Üritusel osalejate nimekiri'!$C$16:$C$115,MATCH(C59,'Üritusel osalejate nimekiri'!$D$16:$D$115,0)),"")</f>
        <v/>
      </c>
      <c r="C59" s="61"/>
      <c r="D59" s="72" t="str">
        <f>IF(C59="","",(COUNTIF('Üritusel osalejate nimekiri'!$D$16:$D$115,'Kasusaajate kontroll-leht'!C59)))</f>
        <v/>
      </c>
      <c r="E59" s="74" t="str">
        <f>IFERROR(VLOOKUP(C59,'Üritusel osalejate nimekiri'!D58:E158,2,0),"")</f>
        <v/>
      </c>
      <c r="F59" s="71">
        <f>SUMIF('Üritusel osalejate nimekiri'!$D$16:$D$115,'Kasusaajate kontroll-leht'!C59,'Üritusel osalejate nimekiri'!$F$16:$F$115)</f>
        <v>0</v>
      </c>
      <c r="G59" s="45"/>
      <c r="H59" s="45"/>
      <c r="I59" s="45"/>
      <c r="J59" s="45"/>
      <c r="K59" s="45"/>
    </row>
    <row r="60" spans="1:11" x14ac:dyDescent="0.25">
      <c r="A60" s="70">
        <f>'Üritusel osalejate nimekiri'!A60</f>
        <v>45</v>
      </c>
      <c r="B60" s="78" t="str">
        <f>IFERROR(INDEX('Üritusel osalejate nimekiri'!$C$16:$C$115,MATCH(C60,'Üritusel osalejate nimekiri'!$D$16:$D$115,0)),"")</f>
        <v/>
      </c>
      <c r="C60" s="61"/>
      <c r="D60" s="72" t="str">
        <f>IF(C60="","",(COUNTIF('Üritusel osalejate nimekiri'!$D$16:$D$115,'Kasusaajate kontroll-leht'!C60)))</f>
        <v/>
      </c>
      <c r="E60" s="74" t="str">
        <f>IFERROR(VLOOKUP(C60,'Üritusel osalejate nimekiri'!D59:E159,2,0),"")</f>
        <v/>
      </c>
      <c r="F60" s="71">
        <f>SUMIF('Üritusel osalejate nimekiri'!$D$16:$D$115,'Kasusaajate kontroll-leht'!C60,'Üritusel osalejate nimekiri'!$F$16:$F$115)</f>
        <v>0</v>
      </c>
      <c r="G60" s="45"/>
      <c r="H60" s="45"/>
      <c r="I60" s="45"/>
      <c r="J60" s="45"/>
      <c r="K60" s="45"/>
    </row>
    <row r="61" spans="1:11" x14ac:dyDescent="0.25">
      <c r="A61" s="70">
        <f>'Üritusel osalejate nimekiri'!A61</f>
        <v>46</v>
      </c>
      <c r="B61" s="78" t="str">
        <f>IFERROR(INDEX('Üritusel osalejate nimekiri'!$C$16:$C$115,MATCH(C61,'Üritusel osalejate nimekiri'!$D$16:$D$115,0)),"")</f>
        <v/>
      </c>
      <c r="C61" s="61"/>
      <c r="D61" s="72" t="str">
        <f>IF(C61="","",(COUNTIF('Üritusel osalejate nimekiri'!$D$16:$D$115,'Kasusaajate kontroll-leht'!C61)))</f>
        <v/>
      </c>
      <c r="E61" s="74" t="str">
        <f>IFERROR(VLOOKUP(C61,'Üritusel osalejate nimekiri'!D60:E160,2,0),"")</f>
        <v/>
      </c>
      <c r="F61" s="71">
        <f>SUMIF('Üritusel osalejate nimekiri'!$D$16:$D$115,'Kasusaajate kontroll-leht'!C61,'Üritusel osalejate nimekiri'!$F$16:$F$115)</f>
        <v>0</v>
      </c>
      <c r="G61" s="45"/>
      <c r="H61" s="45"/>
      <c r="I61" s="45"/>
      <c r="J61" s="45"/>
      <c r="K61" s="45"/>
    </row>
    <row r="62" spans="1:11" x14ac:dyDescent="0.25">
      <c r="A62" s="70">
        <f>'Üritusel osalejate nimekiri'!A62</f>
        <v>47</v>
      </c>
      <c r="B62" s="78" t="str">
        <f>IFERROR(INDEX('Üritusel osalejate nimekiri'!$C$16:$C$115,MATCH(C62,'Üritusel osalejate nimekiri'!$D$16:$D$115,0)),"")</f>
        <v/>
      </c>
      <c r="C62" s="61"/>
      <c r="D62" s="72" t="str">
        <f>IF(C62="","",(COUNTIF('Üritusel osalejate nimekiri'!$D$16:$D$115,'Kasusaajate kontroll-leht'!C62)))</f>
        <v/>
      </c>
      <c r="E62" s="74" t="str">
        <f>IFERROR(VLOOKUP(C62,'Üritusel osalejate nimekiri'!D61:E161,2,0),"")</f>
        <v/>
      </c>
      <c r="F62" s="71">
        <f>SUMIF('Üritusel osalejate nimekiri'!$D$16:$D$115,'Kasusaajate kontroll-leht'!C62,'Üritusel osalejate nimekiri'!$F$16:$F$115)</f>
        <v>0</v>
      </c>
      <c r="G62" s="45"/>
      <c r="H62" s="45"/>
      <c r="I62" s="45"/>
      <c r="J62" s="45"/>
      <c r="K62" s="45"/>
    </row>
    <row r="63" spans="1:11" x14ac:dyDescent="0.25">
      <c r="A63" s="70">
        <f>'Üritusel osalejate nimekiri'!A63</f>
        <v>48</v>
      </c>
      <c r="B63" s="78" t="str">
        <f>IFERROR(INDEX('Üritusel osalejate nimekiri'!$C$16:$C$115,MATCH(C63,'Üritusel osalejate nimekiri'!$D$16:$D$115,0)),"")</f>
        <v/>
      </c>
      <c r="C63" s="61"/>
      <c r="D63" s="72" t="str">
        <f>IF(C63="","",(COUNTIF('Üritusel osalejate nimekiri'!$D$16:$D$115,'Kasusaajate kontroll-leht'!C63)))</f>
        <v/>
      </c>
      <c r="E63" s="74" t="str">
        <f>IFERROR(VLOOKUP(C63,'Üritusel osalejate nimekiri'!D62:E162,2,0),"")</f>
        <v/>
      </c>
      <c r="F63" s="71">
        <f>SUMIF('Üritusel osalejate nimekiri'!$D$16:$D$115,'Kasusaajate kontroll-leht'!C63,'Üritusel osalejate nimekiri'!$F$16:$F$115)</f>
        <v>0</v>
      </c>
      <c r="G63" s="45"/>
      <c r="H63" s="45"/>
      <c r="I63" s="45"/>
      <c r="J63" s="45"/>
      <c r="K63" s="45"/>
    </row>
    <row r="64" spans="1:11" x14ac:dyDescent="0.25">
      <c r="A64" s="70">
        <f>'Üritusel osalejate nimekiri'!A64</f>
        <v>49</v>
      </c>
      <c r="B64" s="78" t="str">
        <f>IFERROR(INDEX('Üritusel osalejate nimekiri'!$C$16:$C$115,MATCH(C64,'Üritusel osalejate nimekiri'!$D$16:$D$115,0)),"")</f>
        <v/>
      </c>
      <c r="C64" s="61"/>
      <c r="D64" s="72" t="str">
        <f>IF(C64="","",(COUNTIF('Üritusel osalejate nimekiri'!$D$16:$D$115,'Kasusaajate kontroll-leht'!C64)))</f>
        <v/>
      </c>
      <c r="E64" s="74" t="str">
        <f>IFERROR(VLOOKUP(C64,'Üritusel osalejate nimekiri'!D63:E163,2,0),"")</f>
        <v/>
      </c>
      <c r="F64" s="71">
        <f>SUMIF('Üritusel osalejate nimekiri'!$D$16:$D$115,'Kasusaajate kontroll-leht'!C64,'Üritusel osalejate nimekiri'!$F$16:$F$115)</f>
        <v>0</v>
      </c>
      <c r="G64" s="45"/>
      <c r="H64" s="45"/>
      <c r="I64" s="45"/>
      <c r="J64" s="45"/>
      <c r="K64" s="45"/>
    </row>
    <row r="65" spans="1:11" x14ac:dyDescent="0.25">
      <c r="A65" s="70">
        <f>'Üritusel osalejate nimekiri'!A65</f>
        <v>50</v>
      </c>
      <c r="B65" s="78" t="str">
        <f>IFERROR(INDEX('Üritusel osalejate nimekiri'!$C$16:$C$115,MATCH(C65,'Üritusel osalejate nimekiri'!$D$16:$D$115,0)),"")</f>
        <v/>
      </c>
      <c r="C65" s="61"/>
      <c r="D65" s="72" t="str">
        <f>IF(C65="","",(COUNTIF('Üritusel osalejate nimekiri'!$D$16:$D$115,'Kasusaajate kontroll-leht'!C65)))</f>
        <v/>
      </c>
      <c r="E65" s="74" t="str">
        <f>IFERROR(VLOOKUP(C65,'Üritusel osalejate nimekiri'!D64:E164,2,0),"")</f>
        <v/>
      </c>
      <c r="F65" s="71">
        <f>SUMIF('Üritusel osalejate nimekiri'!$D$16:$D$115,'Kasusaajate kontroll-leht'!C65,'Üritusel osalejate nimekiri'!$F$16:$F$115)</f>
        <v>0</v>
      </c>
      <c r="G65" s="45"/>
      <c r="H65" s="45"/>
      <c r="I65" s="45"/>
      <c r="J65" s="45"/>
      <c r="K65" s="45"/>
    </row>
    <row r="66" spans="1:11" x14ac:dyDescent="0.25">
      <c r="A66" s="70">
        <f>'Üritusel osalejate nimekiri'!A66</f>
        <v>51</v>
      </c>
      <c r="B66" s="78" t="str">
        <f>IFERROR(INDEX('Üritusel osalejate nimekiri'!$C$16:$C$115,MATCH(C66,'Üritusel osalejate nimekiri'!$D$16:$D$115,0)),"")</f>
        <v/>
      </c>
      <c r="C66" s="61"/>
      <c r="D66" s="72" t="str">
        <f>IF(C66="","",(COUNTIF('Üritusel osalejate nimekiri'!$D$16:$D$115,'Kasusaajate kontroll-leht'!C66)))</f>
        <v/>
      </c>
      <c r="E66" s="74" t="str">
        <f>IFERROR(VLOOKUP(C66,'Üritusel osalejate nimekiri'!D65:E165,2,0),"")</f>
        <v/>
      </c>
      <c r="F66" s="71">
        <f>SUMIF('Üritusel osalejate nimekiri'!$D$16:$D$115,'Kasusaajate kontroll-leht'!C66,'Üritusel osalejate nimekiri'!$F$16:$F$115)</f>
        <v>0</v>
      </c>
      <c r="G66" s="45"/>
      <c r="H66" s="45"/>
      <c r="I66" s="45"/>
      <c r="J66" s="45"/>
      <c r="K66" s="45"/>
    </row>
    <row r="67" spans="1:11" x14ac:dyDescent="0.25">
      <c r="A67" s="70">
        <f>'Üritusel osalejate nimekiri'!A67</f>
        <v>52</v>
      </c>
      <c r="B67" s="78" t="str">
        <f>IFERROR(INDEX('Üritusel osalejate nimekiri'!$C$16:$C$115,MATCH(C67,'Üritusel osalejate nimekiri'!$D$16:$D$115,0)),"")</f>
        <v/>
      </c>
      <c r="C67" s="61"/>
      <c r="D67" s="72" t="str">
        <f>IF(C67="","",(COUNTIF('Üritusel osalejate nimekiri'!$D$16:$D$115,'Kasusaajate kontroll-leht'!C67)))</f>
        <v/>
      </c>
      <c r="E67" s="74" t="str">
        <f>IFERROR(VLOOKUP(C67,'Üritusel osalejate nimekiri'!D66:E166,2,0),"")</f>
        <v/>
      </c>
      <c r="F67" s="71">
        <f>SUMIF('Üritusel osalejate nimekiri'!$D$16:$D$115,'Kasusaajate kontroll-leht'!C67,'Üritusel osalejate nimekiri'!$F$16:$F$115)</f>
        <v>0</v>
      </c>
      <c r="G67" s="45"/>
      <c r="H67" s="45"/>
      <c r="I67" s="45"/>
      <c r="J67" s="45"/>
      <c r="K67" s="45"/>
    </row>
    <row r="68" spans="1:11" x14ac:dyDescent="0.25">
      <c r="A68" s="70">
        <f>'Üritusel osalejate nimekiri'!A68</f>
        <v>53</v>
      </c>
      <c r="B68" s="78" t="str">
        <f>IFERROR(INDEX('Üritusel osalejate nimekiri'!$C$16:$C$115,MATCH(C68,'Üritusel osalejate nimekiri'!$D$16:$D$115,0)),"")</f>
        <v/>
      </c>
      <c r="C68" s="61"/>
      <c r="D68" s="72" t="str">
        <f>IF(C68="","",(COUNTIF('Üritusel osalejate nimekiri'!$D$16:$D$115,'Kasusaajate kontroll-leht'!C68)))</f>
        <v/>
      </c>
      <c r="E68" s="74" t="str">
        <f>IFERROR(VLOOKUP(C68,'Üritusel osalejate nimekiri'!D67:E167,2,0),"")</f>
        <v/>
      </c>
      <c r="F68" s="71">
        <f>SUMIF('Üritusel osalejate nimekiri'!$D$16:$D$115,'Kasusaajate kontroll-leht'!C68,'Üritusel osalejate nimekiri'!$F$16:$F$115)</f>
        <v>0</v>
      </c>
      <c r="G68" s="45"/>
      <c r="H68" s="45"/>
      <c r="I68" s="45"/>
      <c r="J68" s="45"/>
      <c r="K68" s="45"/>
    </row>
    <row r="69" spans="1:11" x14ac:dyDescent="0.25">
      <c r="A69" s="70">
        <f>'Üritusel osalejate nimekiri'!A69</f>
        <v>54</v>
      </c>
      <c r="B69" s="78" t="str">
        <f>IFERROR(INDEX('Üritusel osalejate nimekiri'!$C$16:$C$115,MATCH(C69,'Üritusel osalejate nimekiri'!$D$16:$D$115,0)),"")</f>
        <v/>
      </c>
      <c r="C69" s="61"/>
      <c r="D69" s="72" t="str">
        <f>IF(C69="","",(COUNTIF('Üritusel osalejate nimekiri'!$D$16:$D$115,'Kasusaajate kontroll-leht'!C69)))</f>
        <v/>
      </c>
      <c r="E69" s="74" t="str">
        <f>IFERROR(VLOOKUP(C69,'Üritusel osalejate nimekiri'!D68:E168,2,0),"")</f>
        <v/>
      </c>
      <c r="F69" s="71">
        <f>SUMIF('Üritusel osalejate nimekiri'!$D$16:$D$115,'Kasusaajate kontroll-leht'!C69,'Üritusel osalejate nimekiri'!$F$16:$F$115)</f>
        <v>0</v>
      </c>
      <c r="G69" s="45"/>
      <c r="H69" s="45"/>
      <c r="I69" s="45"/>
      <c r="J69" s="45"/>
      <c r="K69" s="45"/>
    </row>
    <row r="70" spans="1:11" x14ac:dyDescent="0.25">
      <c r="A70" s="70">
        <f>'Üritusel osalejate nimekiri'!A70</f>
        <v>55</v>
      </c>
      <c r="B70" s="78" t="str">
        <f>IFERROR(INDEX('Üritusel osalejate nimekiri'!$C$16:$C$115,MATCH(C70,'Üritusel osalejate nimekiri'!$D$16:$D$115,0)),"")</f>
        <v/>
      </c>
      <c r="C70" s="61"/>
      <c r="D70" s="72" t="str">
        <f>IF(C70="","",(COUNTIF('Üritusel osalejate nimekiri'!$D$16:$D$115,'Kasusaajate kontroll-leht'!C70)))</f>
        <v/>
      </c>
      <c r="E70" s="74" t="str">
        <f>IFERROR(VLOOKUP(C70,'Üritusel osalejate nimekiri'!D69:E169,2,0),"")</f>
        <v/>
      </c>
      <c r="F70" s="71">
        <f>SUMIF('Üritusel osalejate nimekiri'!$D$16:$D$115,'Kasusaajate kontroll-leht'!C70,'Üritusel osalejate nimekiri'!$F$16:$F$115)</f>
        <v>0</v>
      </c>
      <c r="G70" s="45"/>
      <c r="H70" s="45"/>
      <c r="I70" s="45"/>
      <c r="J70" s="45"/>
      <c r="K70" s="45"/>
    </row>
    <row r="71" spans="1:11" x14ac:dyDescent="0.25">
      <c r="A71" s="70">
        <f>'Üritusel osalejate nimekiri'!A71</f>
        <v>56</v>
      </c>
      <c r="B71" s="78" t="str">
        <f>IFERROR(INDEX('Üritusel osalejate nimekiri'!$C$16:$C$115,MATCH(C71,'Üritusel osalejate nimekiri'!$D$16:$D$115,0)),"")</f>
        <v/>
      </c>
      <c r="C71" s="61"/>
      <c r="D71" s="72" t="str">
        <f>IF(C71="","",(COUNTIF('Üritusel osalejate nimekiri'!$D$16:$D$115,'Kasusaajate kontroll-leht'!C71)))</f>
        <v/>
      </c>
      <c r="E71" s="74" t="str">
        <f>IFERROR(VLOOKUP(C71,'Üritusel osalejate nimekiri'!D70:E170,2,0),"")</f>
        <v/>
      </c>
      <c r="F71" s="71">
        <f>SUMIF('Üritusel osalejate nimekiri'!$D$16:$D$115,'Kasusaajate kontroll-leht'!C71,'Üritusel osalejate nimekiri'!$F$16:$F$115)</f>
        <v>0</v>
      </c>
      <c r="G71" s="45"/>
      <c r="H71" s="45"/>
      <c r="I71" s="45"/>
      <c r="J71" s="45"/>
      <c r="K71" s="45"/>
    </row>
    <row r="72" spans="1:11" x14ac:dyDescent="0.25">
      <c r="A72" s="70">
        <f>'Üritusel osalejate nimekiri'!A72</f>
        <v>57</v>
      </c>
      <c r="B72" s="78" t="str">
        <f>IFERROR(INDEX('Üritusel osalejate nimekiri'!$C$16:$C$115,MATCH(C72,'Üritusel osalejate nimekiri'!$D$16:$D$115,0)),"")</f>
        <v/>
      </c>
      <c r="C72" s="61"/>
      <c r="D72" s="72" t="str">
        <f>IF(C72="","",(COUNTIF('Üritusel osalejate nimekiri'!$D$16:$D$115,'Kasusaajate kontroll-leht'!C72)))</f>
        <v/>
      </c>
      <c r="E72" s="74" t="str">
        <f>IFERROR(VLOOKUP(C72,'Üritusel osalejate nimekiri'!D71:E171,2,0),"")</f>
        <v/>
      </c>
      <c r="F72" s="71">
        <f>SUMIF('Üritusel osalejate nimekiri'!$D$16:$D$115,'Kasusaajate kontroll-leht'!C72,'Üritusel osalejate nimekiri'!$F$16:$F$115)</f>
        <v>0</v>
      </c>
      <c r="G72" s="45"/>
      <c r="H72" s="45"/>
      <c r="I72" s="45"/>
      <c r="J72" s="45"/>
      <c r="K72" s="45"/>
    </row>
    <row r="73" spans="1:11" x14ac:dyDescent="0.25">
      <c r="A73" s="70">
        <f>'Üritusel osalejate nimekiri'!A73</f>
        <v>58</v>
      </c>
      <c r="B73" s="78" t="str">
        <f>IFERROR(INDEX('Üritusel osalejate nimekiri'!$C$16:$C$115,MATCH(C73,'Üritusel osalejate nimekiri'!$D$16:$D$115,0)),"")</f>
        <v/>
      </c>
      <c r="C73" s="61"/>
      <c r="D73" s="72" t="str">
        <f>IF(C73="","",(COUNTIF('Üritusel osalejate nimekiri'!$D$16:$D$115,'Kasusaajate kontroll-leht'!C73)))</f>
        <v/>
      </c>
      <c r="E73" s="74" t="str">
        <f>IFERROR(VLOOKUP(C73,'Üritusel osalejate nimekiri'!D72:E172,2,0),"")</f>
        <v/>
      </c>
      <c r="F73" s="71">
        <f>SUMIF('Üritusel osalejate nimekiri'!$D$16:$D$115,'Kasusaajate kontroll-leht'!C73,'Üritusel osalejate nimekiri'!$F$16:$F$115)</f>
        <v>0</v>
      </c>
      <c r="G73" s="45"/>
      <c r="H73" s="45"/>
      <c r="I73" s="45"/>
      <c r="J73" s="45"/>
      <c r="K73" s="45"/>
    </row>
    <row r="74" spans="1:11" x14ac:dyDescent="0.25">
      <c r="A74" s="70">
        <f>'Üritusel osalejate nimekiri'!A74</f>
        <v>59</v>
      </c>
      <c r="B74" s="78" t="str">
        <f>IFERROR(INDEX('Üritusel osalejate nimekiri'!$C$16:$C$115,MATCH(C74,'Üritusel osalejate nimekiri'!$D$16:$D$115,0)),"")</f>
        <v/>
      </c>
      <c r="C74" s="61"/>
      <c r="D74" s="72" t="str">
        <f>IF(C74="","",(COUNTIF('Üritusel osalejate nimekiri'!$D$16:$D$115,'Kasusaajate kontroll-leht'!C74)))</f>
        <v/>
      </c>
      <c r="E74" s="74" t="str">
        <f>IFERROR(VLOOKUP(C74,'Üritusel osalejate nimekiri'!D73:E173,2,0),"")</f>
        <v/>
      </c>
      <c r="F74" s="71">
        <f>SUMIF('Üritusel osalejate nimekiri'!$D$16:$D$115,'Kasusaajate kontroll-leht'!C74,'Üritusel osalejate nimekiri'!$F$16:$F$115)</f>
        <v>0</v>
      </c>
      <c r="G74" s="45"/>
      <c r="H74" s="45"/>
      <c r="I74" s="45"/>
      <c r="J74" s="45"/>
      <c r="K74" s="45"/>
    </row>
    <row r="75" spans="1:11" x14ac:dyDescent="0.25">
      <c r="A75" s="70">
        <f>'Üritusel osalejate nimekiri'!A75</f>
        <v>60</v>
      </c>
      <c r="B75" s="78" t="str">
        <f>IFERROR(INDEX('Üritusel osalejate nimekiri'!$C$16:$C$115,MATCH(C75,'Üritusel osalejate nimekiri'!$D$16:$D$115,0)),"")</f>
        <v/>
      </c>
      <c r="C75" s="61"/>
      <c r="D75" s="72" t="str">
        <f>IF(C75="","",(COUNTIF('Üritusel osalejate nimekiri'!$D$16:$D$115,'Kasusaajate kontroll-leht'!C75)))</f>
        <v/>
      </c>
      <c r="E75" s="74" t="str">
        <f>IFERROR(VLOOKUP(C75,'Üritusel osalejate nimekiri'!D74:E174,2,0),"")</f>
        <v/>
      </c>
      <c r="F75" s="71">
        <f>SUMIF('Üritusel osalejate nimekiri'!$D$16:$D$115,'Kasusaajate kontroll-leht'!C75,'Üritusel osalejate nimekiri'!$F$16:$F$115)</f>
        <v>0</v>
      </c>
      <c r="G75" s="45"/>
      <c r="H75" s="45"/>
      <c r="I75" s="45"/>
      <c r="J75" s="45"/>
      <c r="K75" s="45"/>
    </row>
    <row r="76" spans="1:11" x14ac:dyDescent="0.25">
      <c r="A76" s="70">
        <f>'Üritusel osalejate nimekiri'!A76</f>
        <v>61</v>
      </c>
      <c r="B76" s="78" t="str">
        <f>IFERROR(INDEX('Üritusel osalejate nimekiri'!$C$16:$C$115,MATCH(C76,'Üritusel osalejate nimekiri'!$D$16:$D$115,0)),"")</f>
        <v/>
      </c>
      <c r="C76" s="61"/>
      <c r="D76" s="72" t="str">
        <f>IF(C76="","",(COUNTIF('Üritusel osalejate nimekiri'!$D$16:$D$115,'Kasusaajate kontroll-leht'!C76)))</f>
        <v/>
      </c>
      <c r="E76" s="74" t="str">
        <f>IFERROR(VLOOKUP(C76,'Üritusel osalejate nimekiri'!D75:E175,2,0),"")</f>
        <v/>
      </c>
      <c r="F76" s="71">
        <f>SUMIF('Üritusel osalejate nimekiri'!$D$16:$D$115,'Kasusaajate kontroll-leht'!C76,'Üritusel osalejate nimekiri'!$F$16:$F$115)</f>
        <v>0</v>
      </c>
      <c r="G76" s="45"/>
      <c r="H76" s="45"/>
      <c r="I76" s="45"/>
      <c r="J76" s="45"/>
      <c r="K76" s="45"/>
    </row>
    <row r="77" spans="1:11" x14ac:dyDescent="0.25">
      <c r="A77" s="70">
        <f>'Üritusel osalejate nimekiri'!A77</f>
        <v>62</v>
      </c>
      <c r="B77" s="78" t="str">
        <f>IFERROR(INDEX('Üritusel osalejate nimekiri'!$C$16:$C$115,MATCH(C77,'Üritusel osalejate nimekiri'!$D$16:$D$115,0)),"")</f>
        <v/>
      </c>
      <c r="C77" s="61"/>
      <c r="D77" s="72" t="str">
        <f>IF(C77="","",(COUNTIF('Üritusel osalejate nimekiri'!$D$16:$D$115,'Kasusaajate kontroll-leht'!C77)))</f>
        <v/>
      </c>
      <c r="E77" s="74" t="str">
        <f>IFERROR(VLOOKUP(C77,'Üritusel osalejate nimekiri'!D76:E176,2,0),"")</f>
        <v/>
      </c>
      <c r="F77" s="71">
        <f>SUMIF('Üritusel osalejate nimekiri'!$D$16:$D$115,'Kasusaajate kontroll-leht'!C77,'Üritusel osalejate nimekiri'!$F$16:$F$115)</f>
        <v>0</v>
      </c>
      <c r="G77" s="45"/>
      <c r="H77" s="45"/>
      <c r="I77" s="45"/>
      <c r="J77" s="45"/>
      <c r="K77" s="45"/>
    </row>
    <row r="78" spans="1:11" x14ac:dyDescent="0.25">
      <c r="A78" s="70">
        <f>'Üritusel osalejate nimekiri'!A78</f>
        <v>63</v>
      </c>
      <c r="B78" s="78" t="str">
        <f>IFERROR(INDEX('Üritusel osalejate nimekiri'!$C$16:$C$115,MATCH(C78,'Üritusel osalejate nimekiri'!$D$16:$D$115,0)),"")</f>
        <v/>
      </c>
      <c r="C78" s="61"/>
      <c r="D78" s="72" t="str">
        <f>IF(C78="","",(COUNTIF('Üritusel osalejate nimekiri'!$D$16:$D$115,'Kasusaajate kontroll-leht'!C78)))</f>
        <v/>
      </c>
      <c r="E78" s="74" t="str">
        <f>IFERROR(VLOOKUP(C78,'Üritusel osalejate nimekiri'!D77:E177,2,0),"")</f>
        <v/>
      </c>
      <c r="F78" s="71">
        <f>SUMIF('Üritusel osalejate nimekiri'!$D$16:$D$115,'Kasusaajate kontroll-leht'!C78,'Üritusel osalejate nimekiri'!$F$16:$F$115)</f>
        <v>0</v>
      </c>
      <c r="G78" s="45"/>
      <c r="H78" s="45"/>
      <c r="I78" s="45"/>
      <c r="J78" s="45"/>
      <c r="K78" s="45"/>
    </row>
    <row r="79" spans="1:11" x14ac:dyDescent="0.25">
      <c r="A79" s="70">
        <f>'Üritusel osalejate nimekiri'!A79</f>
        <v>64</v>
      </c>
      <c r="B79" s="78" t="str">
        <f>IFERROR(INDEX('Üritusel osalejate nimekiri'!$C$16:$C$115,MATCH(C79,'Üritusel osalejate nimekiri'!$D$16:$D$115,0)),"")</f>
        <v/>
      </c>
      <c r="C79" s="61"/>
      <c r="D79" s="72" t="str">
        <f>IF(C79="","",(COUNTIF('Üritusel osalejate nimekiri'!$D$16:$D$115,'Kasusaajate kontroll-leht'!C79)))</f>
        <v/>
      </c>
      <c r="E79" s="74" t="str">
        <f>IFERROR(VLOOKUP(C79,'Üritusel osalejate nimekiri'!D78:E178,2,0),"")</f>
        <v/>
      </c>
      <c r="F79" s="71">
        <f>SUMIF('Üritusel osalejate nimekiri'!$D$16:$D$115,'Kasusaajate kontroll-leht'!C79,'Üritusel osalejate nimekiri'!$F$16:$F$115)</f>
        <v>0</v>
      </c>
      <c r="G79" s="45"/>
      <c r="H79" s="45"/>
      <c r="I79" s="45"/>
      <c r="J79" s="45"/>
      <c r="K79" s="45"/>
    </row>
    <row r="80" spans="1:11" x14ac:dyDescent="0.25">
      <c r="A80" s="70">
        <f>'Üritusel osalejate nimekiri'!A80</f>
        <v>65</v>
      </c>
      <c r="B80" s="78" t="str">
        <f>IFERROR(INDEX('Üritusel osalejate nimekiri'!$C$16:$C$115,MATCH(C80,'Üritusel osalejate nimekiri'!$D$16:$D$115,0)),"")</f>
        <v/>
      </c>
      <c r="C80" s="61"/>
      <c r="D80" s="72" t="str">
        <f>IF(C80="","",(COUNTIF('Üritusel osalejate nimekiri'!$D$16:$D$115,'Kasusaajate kontroll-leht'!C80)))</f>
        <v/>
      </c>
      <c r="E80" s="74" t="str">
        <f>IFERROR(VLOOKUP(C80,'Üritusel osalejate nimekiri'!D79:E179,2,0),"")</f>
        <v/>
      </c>
      <c r="F80" s="71">
        <f>SUMIF('Üritusel osalejate nimekiri'!$D$16:$D$115,'Kasusaajate kontroll-leht'!C80,'Üritusel osalejate nimekiri'!$F$16:$F$115)</f>
        <v>0</v>
      </c>
      <c r="G80" s="45"/>
      <c r="H80" s="45"/>
      <c r="I80" s="45"/>
      <c r="J80" s="45"/>
      <c r="K80" s="45"/>
    </row>
    <row r="81" spans="1:11" x14ac:dyDescent="0.25">
      <c r="A81" s="70">
        <f>'Üritusel osalejate nimekiri'!A81</f>
        <v>66</v>
      </c>
      <c r="B81" s="78" t="str">
        <f>IFERROR(INDEX('Üritusel osalejate nimekiri'!$C$16:$C$115,MATCH(C81,'Üritusel osalejate nimekiri'!$D$16:$D$115,0)),"")</f>
        <v/>
      </c>
      <c r="C81" s="61"/>
      <c r="D81" s="72" t="str">
        <f>IF(C81="","",(COUNTIF('Üritusel osalejate nimekiri'!$D$16:$D$115,'Kasusaajate kontroll-leht'!C81)))</f>
        <v/>
      </c>
      <c r="E81" s="74" t="str">
        <f>IFERROR(VLOOKUP(C81,'Üritusel osalejate nimekiri'!D80:E180,2,0),"")</f>
        <v/>
      </c>
      <c r="F81" s="71">
        <f>SUMIF('Üritusel osalejate nimekiri'!$D$16:$D$115,'Kasusaajate kontroll-leht'!C81,'Üritusel osalejate nimekiri'!$F$16:$F$115)</f>
        <v>0</v>
      </c>
      <c r="G81" s="45"/>
      <c r="H81" s="45"/>
      <c r="I81" s="45"/>
      <c r="J81" s="45"/>
      <c r="K81" s="45"/>
    </row>
    <row r="82" spans="1:11" x14ac:dyDescent="0.25">
      <c r="A82" s="70">
        <f>'Üritusel osalejate nimekiri'!A82</f>
        <v>67</v>
      </c>
      <c r="B82" s="78" t="str">
        <f>IFERROR(INDEX('Üritusel osalejate nimekiri'!$C$16:$C$115,MATCH(C82,'Üritusel osalejate nimekiri'!$D$16:$D$115,0)),"")</f>
        <v/>
      </c>
      <c r="C82" s="61"/>
      <c r="D82" s="72" t="str">
        <f>IF(C82="","",(COUNTIF('Üritusel osalejate nimekiri'!$D$16:$D$115,'Kasusaajate kontroll-leht'!C82)))</f>
        <v/>
      </c>
      <c r="E82" s="74" t="str">
        <f>IFERROR(VLOOKUP(C82,'Üritusel osalejate nimekiri'!D81:E181,2,0),"")</f>
        <v/>
      </c>
      <c r="F82" s="71">
        <f>SUMIF('Üritusel osalejate nimekiri'!$D$16:$D$115,'Kasusaajate kontroll-leht'!C82,'Üritusel osalejate nimekiri'!$F$16:$F$115)</f>
        <v>0</v>
      </c>
      <c r="G82" s="45"/>
      <c r="H82" s="45"/>
      <c r="I82" s="45"/>
      <c r="J82" s="45"/>
      <c r="K82" s="45"/>
    </row>
    <row r="83" spans="1:11" x14ac:dyDescent="0.25">
      <c r="A83" s="70">
        <f>'Üritusel osalejate nimekiri'!A83</f>
        <v>68</v>
      </c>
      <c r="B83" s="78" t="str">
        <f>IFERROR(INDEX('Üritusel osalejate nimekiri'!$C$16:$C$115,MATCH(C83,'Üritusel osalejate nimekiri'!$D$16:$D$115,0)),"")</f>
        <v/>
      </c>
      <c r="C83" s="61"/>
      <c r="D83" s="72" t="str">
        <f>IF(C83="","",(COUNTIF('Üritusel osalejate nimekiri'!$D$16:$D$115,'Kasusaajate kontroll-leht'!C83)))</f>
        <v/>
      </c>
      <c r="E83" s="74" t="str">
        <f>IFERROR(VLOOKUP(C83,'Üritusel osalejate nimekiri'!D82:E182,2,0),"")</f>
        <v/>
      </c>
      <c r="F83" s="71">
        <f>SUMIF('Üritusel osalejate nimekiri'!$D$16:$D$115,'Kasusaajate kontroll-leht'!C83,'Üritusel osalejate nimekiri'!$F$16:$F$115)</f>
        <v>0</v>
      </c>
      <c r="G83" s="45"/>
      <c r="H83" s="45"/>
      <c r="I83" s="45"/>
      <c r="J83" s="45"/>
      <c r="K83" s="45"/>
    </row>
    <row r="84" spans="1:11" x14ac:dyDescent="0.25">
      <c r="A84" s="70">
        <f>'Üritusel osalejate nimekiri'!A84</f>
        <v>69</v>
      </c>
      <c r="B84" s="78" t="str">
        <f>IFERROR(INDEX('Üritusel osalejate nimekiri'!$C$16:$C$115,MATCH(C84,'Üritusel osalejate nimekiri'!$D$16:$D$115,0)),"")</f>
        <v/>
      </c>
      <c r="C84" s="61"/>
      <c r="D84" s="72" t="str">
        <f>IF(C84="","",(COUNTIF('Üritusel osalejate nimekiri'!$D$16:$D$115,'Kasusaajate kontroll-leht'!C84)))</f>
        <v/>
      </c>
      <c r="E84" s="74" t="str">
        <f>IFERROR(VLOOKUP(C84,'Üritusel osalejate nimekiri'!D83:E183,2,0),"")</f>
        <v/>
      </c>
      <c r="F84" s="71">
        <f>SUMIF('Üritusel osalejate nimekiri'!$D$16:$D$115,'Kasusaajate kontroll-leht'!C84,'Üritusel osalejate nimekiri'!$F$16:$F$115)</f>
        <v>0</v>
      </c>
      <c r="G84" s="45"/>
      <c r="H84" s="45"/>
      <c r="I84" s="45"/>
      <c r="J84" s="45"/>
      <c r="K84" s="45"/>
    </row>
    <row r="85" spans="1:11" x14ac:dyDescent="0.25">
      <c r="A85" s="70">
        <f>'Üritusel osalejate nimekiri'!A85</f>
        <v>70</v>
      </c>
      <c r="B85" s="78" t="str">
        <f>IFERROR(INDEX('Üritusel osalejate nimekiri'!$C$16:$C$115,MATCH(C85,'Üritusel osalejate nimekiri'!$D$16:$D$115,0)),"")</f>
        <v/>
      </c>
      <c r="C85" s="61"/>
      <c r="D85" s="72" t="str">
        <f>IF(C85="","",(COUNTIF('Üritusel osalejate nimekiri'!$D$16:$D$115,'Kasusaajate kontroll-leht'!C85)))</f>
        <v/>
      </c>
      <c r="E85" s="74" t="str">
        <f>IFERROR(VLOOKUP(C85,'Üritusel osalejate nimekiri'!D84:E184,2,0),"")</f>
        <v/>
      </c>
      <c r="F85" s="71">
        <f>SUMIF('Üritusel osalejate nimekiri'!$D$16:$D$115,'Kasusaajate kontroll-leht'!C85,'Üritusel osalejate nimekiri'!$F$16:$F$115)</f>
        <v>0</v>
      </c>
      <c r="G85" s="45"/>
      <c r="H85" s="45"/>
      <c r="I85" s="45"/>
      <c r="J85" s="45"/>
      <c r="K85" s="45"/>
    </row>
    <row r="86" spans="1:11" x14ac:dyDescent="0.25">
      <c r="A86" s="70">
        <f>'Üritusel osalejate nimekiri'!A86</f>
        <v>71</v>
      </c>
      <c r="B86" s="78" t="str">
        <f>IFERROR(INDEX('Üritusel osalejate nimekiri'!$C$16:$C$115,MATCH(C86,'Üritusel osalejate nimekiri'!$D$16:$D$115,0)),"")</f>
        <v/>
      </c>
      <c r="C86" s="61"/>
      <c r="D86" s="72" t="str">
        <f>IF(C86="","",(COUNTIF('Üritusel osalejate nimekiri'!$D$16:$D$115,'Kasusaajate kontroll-leht'!C86)))</f>
        <v/>
      </c>
      <c r="E86" s="74" t="str">
        <f>IFERROR(VLOOKUP(C86,'Üritusel osalejate nimekiri'!D85:E185,2,0),"")</f>
        <v/>
      </c>
      <c r="F86" s="71">
        <f>SUMIF('Üritusel osalejate nimekiri'!$D$16:$D$115,'Kasusaajate kontroll-leht'!C86,'Üritusel osalejate nimekiri'!$F$16:$F$115)</f>
        <v>0</v>
      </c>
      <c r="G86" s="45"/>
      <c r="H86" s="45"/>
      <c r="I86" s="45"/>
      <c r="J86" s="45"/>
      <c r="K86" s="45"/>
    </row>
    <row r="87" spans="1:11" x14ac:dyDescent="0.25">
      <c r="A87" s="70">
        <f>'Üritusel osalejate nimekiri'!A87</f>
        <v>72</v>
      </c>
      <c r="B87" s="78" t="str">
        <f>IFERROR(INDEX('Üritusel osalejate nimekiri'!$C$16:$C$115,MATCH(C87,'Üritusel osalejate nimekiri'!$D$16:$D$115,0)),"")</f>
        <v/>
      </c>
      <c r="C87" s="61"/>
      <c r="D87" s="72" t="str">
        <f>IF(C87="","",(COUNTIF('Üritusel osalejate nimekiri'!$D$16:$D$115,'Kasusaajate kontroll-leht'!C87)))</f>
        <v/>
      </c>
      <c r="E87" s="74" t="str">
        <f>IFERROR(VLOOKUP(C87,'Üritusel osalejate nimekiri'!D86:E186,2,0),"")</f>
        <v/>
      </c>
      <c r="F87" s="71">
        <f>SUMIF('Üritusel osalejate nimekiri'!$D$16:$D$115,'Kasusaajate kontroll-leht'!C87,'Üritusel osalejate nimekiri'!$F$16:$F$115)</f>
        <v>0</v>
      </c>
      <c r="G87" s="45"/>
      <c r="H87" s="45"/>
      <c r="I87" s="45"/>
      <c r="J87" s="45"/>
      <c r="K87" s="45"/>
    </row>
    <row r="88" spans="1:11" x14ac:dyDescent="0.25">
      <c r="A88" s="70">
        <f>'Üritusel osalejate nimekiri'!A88</f>
        <v>73</v>
      </c>
      <c r="B88" s="78" t="str">
        <f>IFERROR(INDEX('Üritusel osalejate nimekiri'!$C$16:$C$115,MATCH(C88,'Üritusel osalejate nimekiri'!$D$16:$D$115,0)),"")</f>
        <v/>
      </c>
      <c r="C88" s="61"/>
      <c r="D88" s="72" t="str">
        <f>IF(C88="","",(COUNTIF('Üritusel osalejate nimekiri'!$D$16:$D$115,'Kasusaajate kontroll-leht'!C88)))</f>
        <v/>
      </c>
      <c r="E88" s="74" t="str">
        <f>IFERROR(VLOOKUP(C88,'Üritusel osalejate nimekiri'!D87:E187,2,0),"")</f>
        <v/>
      </c>
      <c r="F88" s="71">
        <f>SUMIF('Üritusel osalejate nimekiri'!$D$16:$D$115,'Kasusaajate kontroll-leht'!C88,'Üritusel osalejate nimekiri'!$F$16:$F$115)</f>
        <v>0</v>
      </c>
      <c r="G88" s="45"/>
      <c r="H88" s="45"/>
      <c r="I88" s="45"/>
      <c r="J88" s="45"/>
      <c r="K88" s="45"/>
    </row>
    <row r="89" spans="1:11" x14ac:dyDescent="0.25">
      <c r="A89" s="70">
        <f>'Üritusel osalejate nimekiri'!A89</f>
        <v>74</v>
      </c>
      <c r="B89" s="78" t="str">
        <f>IFERROR(INDEX('Üritusel osalejate nimekiri'!$C$16:$C$115,MATCH(C89,'Üritusel osalejate nimekiri'!$D$16:$D$115,0)),"")</f>
        <v/>
      </c>
      <c r="C89" s="61"/>
      <c r="D89" s="72" t="str">
        <f>IF(C89="","",(COUNTIF('Üritusel osalejate nimekiri'!$D$16:$D$115,'Kasusaajate kontroll-leht'!C89)))</f>
        <v/>
      </c>
      <c r="E89" s="74" t="str">
        <f>IFERROR(VLOOKUP(C89,'Üritusel osalejate nimekiri'!D88:E188,2,0),"")</f>
        <v/>
      </c>
      <c r="F89" s="71">
        <f>SUMIF('Üritusel osalejate nimekiri'!$D$16:$D$115,'Kasusaajate kontroll-leht'!C89,'Üritusel osalejate nimekiri'!$F$16:$F$115)</f>
        <v>0</v>
      </c>
      <c r="G89" s="45"/>
      <c r="H89" s="45"/>
      <c r="I89" s="45"/>
      <c r="J89" s="45"/>
      <c r="K89" s="45"/>
    </row>
    <row r="90" spans="1:11" x14ac:dyDescent="0.25">
      <c r="A90" s="70">
        <f>'Üritusel osalejate nimekiri'!A90</f>
        <v>75</v>
      </c>
      <c r="B90" s="78" t="str">
        <f>IFERROR(INDEX('Üritusel osalejate nimekiri'!$C$16:$C$115,MATCH(C90,'Üritusel osalejate nimekiri'!$D$16:$D$115,0)),"")</f>
        <v/>
      </c>
      <c r="C90" s="61"/>
      <c r="D90" s="72" t="str">
        <f>IF(C90="","",(COUNTIF('Üritusel osalejate nimekiri'!$D$16:$D$115,'Kasusaajate kontroll-leht'!C90)))</f>
        <v/>
      </c>
      <c r="E90" s="74" t="str">
        <f>IFERROR(VLOOKUP(C90,'Üritusel osalejate nimekiri'!D89:E189,2,0),"")</f>
        <v/>
      </c>
      <c r="F90" s="71">
        <f>SUMIF('Üritusel osalejate nimekiri'!$D$16:$D$115,'Kasusaajate kontroll-leht'!C90,'Üritusel osalejate nimekiri'!$F$16:$F$115)</f>
        <v>0</v>
      </c>
      <c r="G90" s="45"/>
      <c r="H90" s="45"/>
      <c r="I90" s="45"/>
      <c r="J90" s="45"/>
      <c r="K90" s="45"/>
    </row>
    <row r="91" spans="1:11" x14ac:dyDescent="0.25">
      <c r="A91" s="70">
        <f>'Üritusel osalejate nimekiri'!A91</f>
        <v>76</v>
      </c>
      <c r="B91" s="78" t="str">
        <f>IFERROR(INDEX('Üritusel osalejate nimekiri'!$C$16:$C$115,MATCH(C91,'Üritusel osalejate nimekiri'!$D$16:$D$115,0)),"")</f>
        <v/>
      </c>
      <c r="C91" s="61"/>
      <c r="D91" s="72" t="str">
        <f>IF(C91="","",(COUNTIF('Üritusel osalejate nimekiri'!$D$16:$D$115,'Kasusaajate kontroll-leht'!C91)))</f>
        <v/>
      </c>
      <c r="E91" s="74" t="str">
        <f>IFERROR(VLOOKUP(C91,'Üritusel osalejate nimekiri'!D90:E190,2,0),"")</f>
        <v/>
      </c>
      <c r="F91" s="71">
        <f>SUMIF('Üritusel osalejate nimekiri'!$D$16:$D$115,'Kasusaajate kontroll-leht'!C91,'Üritusel osalejate nimekiri'!$F$16:$F$115)</f>
        <v>0</v>
      </c>
      <c r="G91" s="45"/>
      <c r="H91" s="45"/>
      <c r="I91" s="45"/>
      <c r="J91" s="45"/>
      <c r="K91" s="45"/>
    </row>
    <row r="92" spans="1:11" x14ac:dyDescent="0.25">
      <c r="A92" s="70">
        <f>'Üritusel osalejate nimekiri'!A92</f>
        <v>77</v>
      </c>
      <c r="B92" s="78" t="str">
        <f>IFERROR(INDEX('Üritusel osalejate nimekiri'!$C$16:$C$115,MATCH(C92,'Üritusel osalejate nimekiri'!$D$16:$D$115,0)),"")</f>
        <v/>
      </c>
      <c r="C92" s="61"/>
      <c r="D92" s="72" t="str">
        <f>IF(C92="","",(COUNTIF('Üritusel osalejate nimekiri'!$D$16:$D$115,'Kasusaajate kontroll-leht'!C92)))</f>
        <v/>
      </c>
      <c r="E92" s="74" t="str">
        <f>IFERROR(VLOOKUP(C92,'Üritusel osalejate nimekiri'!D91:E191,2,0),"")</f>
        <v/>
      </c>
      <c r="F92" s="71">
        <f>SUMIF('Üritusel osalejate nimekiri'!$D$16:$D$115,'Kasusaajate kontroll-leht'!C92,'Üritusel osalejate nimekiri'!$F$16:$F$115)</f>
        <v>0</v>
      </c>
      <c r="G92" s="45"/>
      <c r="H92" s="45"/>
      <c r="I92" s="45"/>
      <c r="J92" s="45"/>
      <c r="K92" s="45"/>
    </row>
    <row r="93" spans="1:11" x14ac:dyDescent="0.25">
      <c r="A93" s="70">
        <f>'Üritusel osalejate nimekiri'!A93</f>
        <v>78</v>
      </c>
      <c r="B93" s="78" t="str">
        <f>IFERROR(INDEX('Üritusel osalejate nimekiri'!$C$16:$C$115,MATCH(C93,'Üritusel osalejate nimekiri'!$D$16:$D$115,0)),"")</f>
        <v/>
      </c>
      <c r="C93" s="61"/>
      <c r="D93" s="72" t="str">
        <f>IF(C93="","",(COUNTIF('Üritusel osalejate nimekiri'!$D$16:$D$115,'Kasusaajate kontroll-leht'!C93)))</f>
        <v/>
      </c>
      <c r="E93" s="74" t="str">
        <f>IFERROR(VLOOKUP(C93,'Üritusel osalejate nimekiri'!D92:E192,2,0),"")</f>
        <v/>
      </c>
      <c r="F93" s="71">
        <f>SUMIF('Üritusel osalejate nimekiri'!$D$16:$D$115,'Kasusaajate kontroll-leht'!C93,'Üritusel osalejate nimekiri'!$F$16:$F$115)</f>
        <v>0</v>
      </c>
      <c r="G93" s="45"/>
      <c r="H93" s="45"/>
      <c r="I93" s="45"/>
      <c r="J93" s="45"/>
      <c r="K93" s="45"/>
    </row>
    <row r="94" spans="1:11" x14ac:dyDescent="0.25">
      <c r="A94" s="70">
        <f>'Üritusel osalejate nimekiri'!A94</f>
        <v>79</v>
      </c>
      <c r="B94" s="78" t="str">
        <f>IFERROR(INDEX('Üritusel osalejate nimekiri'!$C$16:$C$115,MATCH(C94,'Üritusel osalejate nimekiri'!$D$16:$D$115,0)),"")</f>
        <v/>
      </c>
      <c r="C94" s="61"/>
      <c r="D94" s="72" t="str">
        <f>IF(C94="","",(COUNTIF('Üritusel osalejate nimekiri'!$D$16:$D$115,'Kasusaajate kontroll-leht'!C94)))</f>
        <v/>
      </c>
      <c r="E94" s="74" t="str">
        <f>IFERROR(VLOOKUP(C94,'Üritusel osalejate nimekiri'!D93:E193,2,0),"")</f>
        <v/>
      </c>
      <c r="F94" s="71">
        <f>SUMIF('Üritusel osalejate nimekiri'!$D$16:$D$115,'Kasusaajate kontroll-leht'!C94,'Üritusel osalejate nimekiri'!$F$16:$F$115)</f>
        <v>0</v>
      </c>
      <c r="G94" s="45"/>
      <c r="H94" s="45"/>
      <c r="I94" s="45"/>
      <c r="J94" s="45"/>
      <c r="K94" s="45"/>
    </row>
    <row r="95" spans="1:11" x14ac:dyDescent="0.25">
      <c r="A95" s="70">
        <f>'Üritusel osalejate nimekiri'!A95</f>
        <v>80</v>
      </c>
      <c r="B95" s="78" t="str">
        <f>IFERROR(INDEX('Üritusel osalejate nimekiri'!$C$16:$C$115,MATCH(C95,'Üritusel osalejate nimekiri'!$D$16:$D$115,0)),"")</f>
        <v/>
      </c>
      <c r="C95" s="61"/>
      <c r="D95" s="72" t="str">
        <f>IF(C95="","",(COUNTIF('Üritusel osalejate nimekiri'!$D$16:$D$115,'Kasusaajate kontroll-leht'!C95)))</f>
        <v/>
      </c>
      <c r="E95" s="74" t="str">
        <f>IFERROR(VLOOKUP(C95,'Üritusel osalejate nimekiri'!D94:E194,2,0),"")</f>
        <v/>
      </c>
      <c r="F95" s="71">
        <f>SUMIF('Üritusel osalejate nimekiri'!$D$16:$D$115,'Kasusaajate kontroll-leht'!C95,'Üritusel osalejate nimekiri'!$F$16:$F$115)</f>
        <v>0</v>
      </c>
      <c r="G95" s="45"/>
      <c r="H95" s="45"/>
      <c r="I95" s="45"/>
      <c r="J95" s="45"/>
      <c r="K95" s="45"/>
    </row>
    <row r="96" spans="1:11" x14ac:dyDescent="0.25">
      <c r="A96" s="70">
        <f>'Üritusel osalejate nimekiri'!A96</f>
        <v>81</v>
      </c>
      <c r="B96" s="78" t="str">
        <f>IFERROR(INDEX('Üritusel osalejate nimekiri'!$C$16:$C$115,MATCH(C96,'Üritusel osalejate nimekiri'!$D$16:$D$115,0)),"")</f>
        <v/>
      </c>
      <c r="C96" s="61"/>
      <c r="D96" s="72" t="str">
        <f>IF(C96="","",(COUNTIF('Üritusel osalejate nimekiri'!$D$16:$D$115,'Kasusaajate kontroll-leht'!C96)))</f>
        <v/>
      </c>
      <c r="E96" s="74" t="str">
        <f>IFERROR(VLOOKUP(C96,'Üritusel osalejate nimekiri'!D95:E195,2,0),"")</f>
        <v/>
      </c>
      <c r="F96" s="71">
        <f>SUMIF('Üritusel osalejate nimekiri'!$D$16:$D$115,'Kasusaajate kontroll-leht'!C96,'Üritusel osalejate nimekiri'!$F$16:$F$115)</f>
        <v>0</v>
      </c>
      <c r="G96" s="45"/>
      <c r="H96" s="45"/>
      <c r="I96" s="45"/>
      <c r="J96" s="45"/>
      <c r="K96" s="45"/>
    </row>
    <row r="97" spans="1:11" x14ac:dyDescent="0.25">
      <c r="A97" s="70">
        <f>'Üritusel osalejate nimekiri'!A97</f>
        <v>82</v>
      </c>
      <c r="B97" s="78" t="str">
        <f>IFERROR(INDEX('Üritusel osalejate nimekiri'!$C$16:$C$115,MATCH(C97,'Üritusel osalejate nimekiri'!$D$16:$D$115,0)),"")</f>
        <v/>
      </c>
      <c r="C97" s="61"/>
      <c r="D97" s="72" t="str">
        <f>IF(C97="","",(COUNTIF('Üritusel osalejate nimekiri'!$D$16:$D$115,'Kasusaajate kontroll-leht'!C97)))</f>
        <v/>
      </c>
      <c r="E97" s="74" t="str">
        <f>IFERROR(VLOOKUP(C97,'Üritusel osalejate nimekiri'!D96:E196,2,0),"")</f>
        <v/>
      </c>
      <c r="F97" s="71">
        <f>SUMIF('Üritusel osalejate nimekiri'!$D$16:$D$115,'Kasusaajate kontroll-leht'!C97,'Üritusel osalejate nimekiri'!$F$16:$F$115)</f>
        <v>0</v>
      </c>
      <c r="G97" s="45"/>
      <c r="H97" s="45"/>
      <c r="I97" s="45"/>
      <c r="J97" s="45"/>
      <c r="K97" s="45"/>
    </row>
    <row r="98" spans="1:11" x14ac:dyDescent="0.25">
      <c r="A98" s="70">
        <f>'Üritusel osalejate nimekiri'!A98</f>
        <v>83</v>
      </c>
      <c r="B98" s="78" t="str">
        <f>IFERROR(INDEX('Üritusel osalejate nimekiri'!$C$16:$C$115,MATCH(C98,'Üritusel osalejate nimekiri'!$D$16:$D$115,0)),"")</f>
        <v/>
      </c>
      <c r="C98" s="61"/>
      <c r="D98" s="72" t="str">
        <f>IF(C98="","",(COUNTIF('Üritusel osalejate nimekiri'!$D$16:$D$115,'Kasusaajate kontroll-leht'!C98)))</f>
        <v/>
      </c>
      <c r="E98" s="74" t="str">
        <f>IFERROR(VLOOKUP(C98,'Üritusel osalejate nimekiri'!D97:E197,2,0),"")</f>
        <v/>
      </c>
      <c r="F98" s="71">
        <f>SUMIF('Üritusel osalejate nimekiri'!$D$16:$D$115,'Kasusaajate kontroll-leht'!C98,'Üritusel osalejate nimekiri'!$F$16:$F$115)</f>
        <v>0</v>
      </c>
      <c r="G98" s="45"/>
      <c r="H98" s="45"/>
      <c r="I98" s="45"/>
      <c r="J98" s="45"/>
      <c r="K98" s="45"/>
    </row>
    <row r="99" spans="1:11" x14ac:dyDescent="0.25">
      <c r="A99" s="70">
        <f>'Üritusel osalejate nimekiri'!A99</f>
        <v>84</v>
      </c>
      <c r="B99" s="78" t="str">
        <f>IFERROR(INDEX('Üritusel osalejate nimekiri'!$C$16:$C$115,MATCH(C99,'Üritusel osalejate nimekiri'!$D$16:$D$115,0)),"")</f>
        <v/>
      </c>
      <c r="C99" s="61"/>
      <c r="D99" s="72" t="str">
        <f>IF(C99="","",(COUNTIF('Üritusel osalejate nimekiri'!$D$16:$D$115,'Kasusaajate kontroll-leht'!C99)))</f>
        <v/>
      </c>
      <c r="E99" s="74" t="str">
        <f>IFERROR(VLOOKUP(C99,'Üritusel osalejate nimekiri'!D98:E198,2,0),"")</f>
        <v/>
      </c>
      <c r="F99" s="71">
        <f>SUMIF('Üritusel osalejate nimekiri'!$D$16:$D$115,'Kasusaajate kontroll-leht'!C99,'Üritusel osalejate nimekiri'!$F$16:$F$115)</f>
        <v>0</v>
      </c>
      <c r="G99" s="45"/>
      <c r="H99" s="45"/>
      <c r="I99" s="45"/>
      <c r="J99" s="45"/>
      <c r="K99" s="45"/>
    </row>
    <row r="100" spans="1:11" x14ac:dyDescent="0.25">
      <c r="A100" s="70">
        <f>'Üritusel osalejate nimekiri'!A100</f>
        <v>85</v>
      </c>
      <c r="B100" s="78" t="str">
        <f>IFERROR(INDEX('Üritusel osalejate nimekiri'!$C$16:$C$115,MATCH(C100,'Üritusel osalejate nimekiri'!$D$16:$D$115,0)),"")</f>
        <v/>
      </c>
      <c r="C100" s="61"/>
      <c r="D100" s="72" t="str">
        <f>IF(C100="","",(COUNTIF('Üritusel osalejate nimekiri'!$D$16:$D$115,'Kasusaajate kontroll-leht'!C100)))</f>
        <v/>
      </c>
      <c r="E100" s="74" t="str">
        <f>IFERROR(VLOOKUP(C100,'Üritusel osalejate nimekiri'!D99:E199,2,0),"")</f>
        <v/>
      </c>
      <c r="F100" s="71">
        <f>SUMIF('Üritusel osalejate nimekiri'!$D$16:$D$115,'Kasusaajate kontroll-leht'!C100,'Üritusel osalejate nimekiri'!$F$16:$F$115)</f>
        <v>0</v>
      </c>
      <c r="G100" s="45"/>
      <c r="H100" s="45"/>
      <c r="I100" s="45"/>
      <c r="J100" s="45"/>
      <c r="K100" s="45"/>
    </row>
    <row r="101" spans="1:11" x14ac:dyDescent="0.25">
      <c r="A101" s="70">
        <f>'Üritusel osalejate nimekiri'!A101</f>
        <v>86</v>
      </c>
      <c r="B101" s="78" t="str">
        <f>IFERROR(INDEX('Üritusel osalejate nimekiri'!$C$16:$C$115,MATCH(C101,'Üritusel osalejate nimekiri'!$D$16:$D$115,0)),"")</f>
        <v/>
      </c>
      <c r="C101" s="61"/>
      <c r="D101" s="72" t="str">
        <f>IF(C101="","",(COUNTIF('Üritusel osalejate nimekiri'!$D$16:$D$115,'Kasusaajate kontroll-leht'!C101)))</f>
        <v/>
      </c>
      <c r="E101" s="74" t="str">
        <f>IFERROR(VLOOKUP(C101,'Üritusel osalejate nimekiri'!D100:E200,2,0),"")</f>
        <v/>
      </c>
      <c r="F101" s="71">
        <f>SUMIF('Üritusel osalejate nimekiri'!$D$16:$D$115,'Kasusaajate kontroll-leht'!C101,'Üritusel osalejate nimekiri'!$F$16:$F$115)</f>
        <v>0</v>
      </c>
      <c r="G101" s="45"/>
      <c r="H101" s="45"/>
      <c r="I101" s="45"/>
      <c r="J101" s="45"/>
      <c r="K101" s="45"/>
    </row>
    <row r="102" spans="1:11" x14ac:dyDescent="0.25">
      <c r="A102" s="70">
        <f>'Üritusel osalejate nimekiri'!A102</f>
        <v>87</v>
      </c>
      <c r="B102" s="78" t="str">
        <f>IFERROR(INDEX('Üritusel osalejate nimekiri'!$C$16:$C$115,MATCH(C102,'Üritusel osalejate nimekiri'!$D$16:$D$115,0)),"")</f>
        <v/>
      </c>
      <c r="C102" s="61"/>
      <c r="D102" s="72" t="str">
        <f>IF(C102="","",(COUNTIF('Üritusel osalejate nimekiri'!$D$16:$D$115,'Kasusaajate kontroll-leht'!C102)))</f>
        <v/>
      </c>
      <c r="E102" s="74" t="str">
        <f>IFERROR(VLOOKUP(C102,'Üritusel osalejate nimekiri'!D101:E201,2,0),"")</f>
        <v/>
      </c>
      <c r="F102" s="71">
        <f>SUMIF('Üritusel osalejate nimekiri'!$D$16:$D$115,'Kasusaajate kontroll-leht'!C102,'Üritusel osalejate nimekiri'!$F$16:$F$115)</f>
        <v>0</v>
      </c>
      <c r="G102" s="45"/>
      <c r="H102" s="45"/>
      <c r="I102" s="45"/>
      <c r="J102" s="45"/>
      <c r="K102" s="45"/>
    </row>
    <row r="103" spans="1:11" x14ac:dyDescent="0.25">
      <c r="A103" s="70">
        <f>'Üritusel osalejate nimekiri'!A103</f>
        <v>88</v>
      </c>
      <c r="B103" s="78" t="str">
        <f>IFERROR(INDEX('Üritusel osalejate nimekiri'!$C$16:$C$115,MATCH(C103,'Üritusel osalejate nimekiri'!$D$16:$D$115,0)),"")</f>
        <v/>
      </c>
      <c r="C103" s="61"/>
      <c r="D103" s="72" t="str">
        <f>IF(C103="","",(COUNTIF('Üritusel osalejate nimekiri'!$D$16:$D$115,'Kasusaajate kontroll-leht'!C103)))</f>
        <v/>
      </c>
      <c r="E103" s="74" t="str">
        <f>IFERROR(VLOOKUP(C103,'Üritusel osalejate nimekiri'!D102:E202,2,0),"")</f>
        <v/>
      </c>
      <c r="F103" s="71">
        <f>SUMIF('Üritusel osalejate nimekiri'!$D$16:$D$115,'Kasusaajate kontroll-leht'!C103,'Üritusel osalejate nimekiri'!$F$16:$F$115)</f>
        <v>0</v>
      </c>
      <c r="G103" s="45"/>
      <c r="H103" s="45"/>
      <c r="I103" s="45"/>
      <c r="J103" s="45"/>
      <c r="K103" s="45"/>
    </row>
    <row r="104" spans="1:11" x14ac:dyDescent="0.25">
      <c r="A104" s="70">
        <f>'Üritusel osalejate nimekiri'!A104</f>
        <v>89</v>
      </c>
      <c r="B104" s="78" t="str">
        <f>IFERROR(INDEX('Üritusel osalejate nimekiri'!$C$16:$C$115,MATCH(C104,'Üritusel osalejate nimekiri'!$D$16:$D$115,0)),"")</f>
        <v/>
      </c>
      <c r="C104" s="61"/>
      <c r="D104" s="72" t="str">
        <f>IF(C104="","",(COUNTIF('Üritusel osalejate nimekiri'!$D$16:$D$115,'Kasusaajate kontroll-leht'!C104)))</f>
        <v/>
      </c>
      <c r="E104" s="74" t="str">
        <f>IFERROR(VLOOKUP(C104,'Üritusel osalejate nimekiri'!D103:E203,2,0),"")</f>
        <v/>
      </c>
      <c r="F104" s="71">
        <f>SUMIF('Üritusel osalejate nimekiri'!$D$16:$D$115,'Kasusaajate kontroll-leht'!C104,'Üritusel osalejate nimekiri'!$F$16:$F$115)</f>
        <v>0</v>
      </c>
      <c r="G104" s="45"/>
      <c r="H104" s="45"/>
      <c r="I104" s="45"/>
      <c r="J104" s="45"/>
      <c r="K104" s="45"/>
    </row>
    <row r="105" spans="1:11" x14ac:dyDescent="0.25">
      <c r="A105" s="70">
        <f>'Üritusel osalejate nimekiri'!A105</f>
        <v>90</v>
      </c>
      <c r="B105" s="78" t="str">
        <f>IFERROR(INDEX('Üritusel osalejate nimekiri'!$C$16:$C$115,MATCH(C105,'Üritusel osalejate nimekiri'!$D$16:$D$115,0)),"")</f>
        <v/>
      </c>
      <c r="C105" s="61"/>
      <c r="D105" s="72" t="str">
        <f>IF(C105="","",(COUNTIF('Üritusel osalejate nimekiri'!$D$16:$D$115,'Kasusaajate kontroll-leht'!C105)))</f>
        <v/>
      </c>
      <c r="E105" s="74" t="str">
        <f>IFERROR(VLOOKUP(C105,'Üritusel osalejate nimekiri'!D104:E204,2,0),"")</f>
        <v/>
      </c>
      <c r="F105" s="71">
        <f>SUMIF('Üritusel osalejate nimekiri'!$D$16:$D$115,'Kasusaajate kontroll-leht'!C105,'Üritusel osalejate nimekiri'!$F$16:$F$115)</f>
        <v>0</v>
      </c>
      <c r="G105" s="45"/>
      <c r="H105" s="45"/>
      <c r="I105" s="45"/>
      <c r="J105" s="45"/>
      <c r="K105" s="45"/>
    </row>
    <row r="106" spans="1:11" x14ac:dyDescent="0.25">
      <c r="A106" s="70">
        <f>'Üritusel osalejate nimekiri'!A106</f>
        <v>91</v>
      </c>
      <c r="B106" s="78" t="str">
        <f>IFERROR(INDEX('Üritusel osalejate nimekiri'!$C$16:$C$115,MATCH(C106,'Üritusel osalejate nimekiri'!$D$16:$D$115,0)),"")</f>
        <v/>
      </c>
      <c r="C106" s="61"/>
      <c r="D106" s="72" t="str">
        <f>IF(C106="","",(COUNTIF('Üritusel osalejate nimekiri'!$D$16:$D$115,'Kasusaajate kontroll-leht'!C106)))</f>
        <v/>
      </c>
      <c r="E106" s="74" t="str">
        <f>IFERROR(VLOOKUP(C106,'Üritusel osalejate nimekiri'!D105:E205,2,0),"")</f>
        <v/>
      </c>
      <c r="F106" s="71">
        <f>SUMIF('Üritusel osalejate nimekiri'!$D$16:$D$115,'Kasusaajate kontroll-leht'!C106,'Üritusel osalejate nimekiri'!$F$16:$F$115)</f>
        <v>0</v>
      </c>
      <c r="G106" s="45"/>
      <c r="H106" s="45"/>
      <c r="I106" s="45"/>
      <c r="J106" s="45"/>
      <c r="K106" s="45"/>
    </row>
    <row r="107" spans="1:11" x14ac:dyDescent="0.25">
      <c r="A107" s="70">
        <f>'Üritusel osalejate nimekiri'!A107</f>
        <v>92</v>
      </c>
      <c r="B107" s="78" t="str">
        <f>IFERROR(INDEX('Üritusel osalejate nimekiri'!$C$16:$C$115,MATCH(C107,'Üritusel osalejate nimekiri'!$D$16:$D$115,0)),"")</f>
        <v/>
      </c>
      <c r="C107" s="61"/>
      <c r="D107" s="72" t="str">
        <f>IF(C107="","",(COUNTIF('Üritusel osalejate nimekiri'!$D$16:$D$115,'Kasusaajate kontroll-leht'!C107)))</f>
        <v/>
      </c>
      <c r="E107" s="74" t="str">
        <f>IFERROR(VLOOKUP(C107,'Üritusel osalejate nimekiri'!D106:E206,2,0),"")</f>
        <v/>
      </c>
      <c r="F107" s="71">
        <f>SUMIF('Üritusel osalejate nimekiri'!$D$16:$D$115,'Kasusaajate kontroll-leht'!C107,'Üritusel osalejate nimekiri'!$F$16:$F$115)</f>
        <v>0</v>
      </c>
      <c r="G107" s="45"/>
      <c r="H107" s="45"/>
      <c r="I107" s="45"/>
      <c r="J107" s="45"/>
      <c r="K107" s="45"/>
    </row>
    <row r="108" spans="1:11" x14ac:dyDescent="0.25">
      <c r="A108" s="70">
        <f>'Üritusel osalejate nimekiri'!A108</f>
        <v>93</v>
      </c>
      <c r="B108" s="78" t="str">
        <f>IFERROR(INDEX('Üritusel osalejate nimekiri'!$C$16:$C$115,MATCH(C108,'Üritusel osalejate nimekiri'!$D$16:$D$115,0)),"")</f>
        <v/>
      </c>
      <c r="C108" s="61"/>
      <c r="D108" s="72" t="str">
        <f>IF(C108="","",(COUNTIF('Üritusel osalejate nimekiri'!$D$16:$D$115,'Kasusaajate kontroll-leht'!C108)))</f>
        <v/>
      </c>
      <c r="E108" s="74" t="str">
        <f>IFERROR(VLOOKUP(C108,'Üritusel osalejate nimekiri'!D107:E207,2,0),"")</f>
        <v/>
      </c>
      <c r="F108" s="71">
        <f>SUMIF('Üritusel osalejate nimekiri'!$D$16:$D$115,'Kasusaajate kontroll-leht'!C108,'Üritusel osalejate nimekiri'!$F$16:$F$115)</f>
        <v>0</v>
      </c>
      <c r="G108" s="45"/>
      <c r="H108" s="45"/>
      <c r="I108" s="45"/>
      <c r="J108" s="45"/>
      <c r="K108" s="45"/>
    </row>
    <row r="109" spans="1:11" x14ac:dyDescent="0.25">
      <c r="A109" s="70">
        <f>'Üritusel osalejate nimekiri'!A109</f>
        <v>94</v>
      </c>
      <c r="B109" s="78" t="str">
        <f>IFERROR(INDEX('Üritusel osalejate nimekiri'!$C$16:$C$115,MATCH(C109,'Üritusel osalejate nimekiri'!$D$16:$D$115,0)),"")</f>
        <v/>
      </c>
      <c r="C109" s="61"/>
      <c r="D109" s="72" t="str">
        <f>IF(C109="","",(COUNTIF('Üritusel osalejate nimekiri'!$D$16:$D$115,'Kasusaajate kontroll-leht'!C109)))</f>
        <v/>
      </c>
      <c r="E109" s="74" t="str">
        <f>IFERROR(VLOOKUP(C109,'Üritusel osalejate nimekiri'!D108:E208,2,0),"")</f>
        <v/>
      </c>
      <c r="F109" s="71">
        <f>SUMIF('Üritusel osalejate nimekiri'!$D$16:$D$115,'Kasusaajate kontroll-leht'!C109,'Üritusel osalejate nimekiri'!$F$16:$F$115)</f>
        <v>0</v>
      </c>
      <c r="G109" s="45"/>
      <c r="H109" s="45"/>
      <c r="I109" s="45"/>
      <c r="J109" s="45"/>
      <c r="K109" s="45"/>
    </row>
    <row r="110" spans="1:11" x14ac:dyDescent="0.25">
      <c r="A110" s="70">
        <f>'Üritusel osalejate nimekiri'!A110</f>
        <v>95</v>
      </c>
      <c r="B110" s="78" t="str">
        <f>IFERROR(INDEX('Üritusel osalejate nimekiri'!$C$16:$C$115,MATCH(C110,'Üritusel osalejate nimekiri'!$D$16:$D$115,0)),"")</f>
        <v/>
      </c>
      <c r="C110" s="61"/>
      <c r="D110" s="72" t="str">
        <f>IF(C110="","",(COUNTIF('Üritusel osalejate nimekiri'!$D$16:$D$115,'Kasusaajate kontroll-leht'!C110)))</f>
        <v/>
      </c>
      <c r="E110" s="74" t="str">
        <f>IFERROR(VLOOKUP(C110,'Üritusel osalejate nimekiri'!D109:E209,2,0),"")</f>
        <v/>
      </c>
      <c r="F110" s="71">
        <f>SUMIF('Üritusel osalejate nimekiri'!$D$16:$D$115,'Kasusaajate kontroll-leht'!C110,'Üritusel osalejate nimekiri'!$F$16:$F$115)</f>
        <v>0</v>
      </c>
      <c r="G110" s="45"/>
      <c r="H110" s="45"/>
      <c r="I110" s="45"/>
      <c r="J110" s="45"/>
      <c r="K110" s="45"/>
    </row>
    <row r="111" spans="1:11" x14ac:dyDescent="0.25">
      <c r="A111" s="70">
        <f>'Üritusel osalejate nimekiri'!A111</f>
        <v>96</v>
      </c>
      <c r="B111" s="78" t="str">
        <f>IFERROR(INDEX('Üritusel osalejate nimekiri'!$C$16:$C$115,MATCH(C111,'Üritusel osalejate nimekiri'!$D$16:$D$115,0)),"")</f>
        <v/>
      </c>
      <c r="C111" s="61"/>
      <c r="D111" s="72" t="str">
        <f>IF(C111="","",(COUNTIF('Üritusel osalejate nimekiri'!$D$16:$D$115,'Kasusaajate kontroll-leht'!C111)))</f>
        <v/>
      </c>
      <c r="E111" s="74" t="str">
        <f>IFERROR(VLOOKUP(C111,'Üritusel osalejate nimekiri'!D110:E210,2,0),"")</f>
        <v/>
      </c>
      <c r="F111" s="71">
        <f>SUMIF('Üritusel osalejate nimekiri'!$D$16:$D$115,'Kasusaajate kontroll-leht'!C111,'Üritusel osalejate nimekiri'!$F$16:$F$115)</f>
        <v>0</v>
      </c>
      <c r="G111" s="45"/>
      <c r="H111" s="45"/>
      <c r="I111" s="45"/>
      <c r="J111" s="45"/>
      <c r="K111" s="45"/>
    </row>
    <row r="112" spans="1:11" x14ac:dyDescent="0.25">
      <c r="A112" s="70">
        <f>'Üritusel osalejate nimekiri'!A112</f>
        <v>97</v>
      </c>
      <c r="B112" s="78" t="str">
        <f>IFERROR(INDEX('Üritusel osalejate nimekiri'!$C$16:$C$115,MATCH(C112,'Üritusel osalejate nimekiri'!$D$16:$D$115,0)),"")</f>
        <v/>
      </c>
      <c r="C112" s="61"/>
      <c r="D112" s="72" t="str">
        <f>IF(C112="","",(COUNTIF('Üritusel osalejate nimekiri'!$D$16:$D$115,'Kasusaajate kontroll-leht'!C112)))</f>
        <v/>
      </c>
      <c r="E112" s="74" t="str">
        <f>IFERROR(VLOOKUP(C112,'Üritusel osalejate nimekiri'!D111:E211,2,0),"")</f>
        <v/>
      </c>
      <c r="F112" s="71">
        <f>SUMIF('Üritusel osalejate nimekiri'!$D$16:$D$115,'Kasusaajate kontroll-leht'!C112,'Üritusel osalejate nimekiri'!$F$16:$F$115)</f>
        <v>0</v>
      </c>
      <c r="G112" s="45"/>
      <c r="H112" s="45"/>
      <c r="I112" s="45"/>
      <c r="J112" s="45"/>
      <c r="K112" s="45"/>
    </row>
    <row r="113" spans="1:11" x14ac:dyDescent="0.25">
      <c r="A113" s="70">
        <f>'Üritusel osalejate nimekiri'!A113</f>
        <v>98</v>
      </c>
      <c r="B113" s="78" t="str">
        <f>IFERROR(INDEX('Üritusel osalejate nimekiri'!$C$16:$C$115,MATCH(C113,'Üritusel osalejate nimekiri'!$D$16:$D$115,0)),"")</f>
        <v/>
      </c>
      <c r="C113" s="61"/>
      <c r="D113" s="72" t="str">
        <f>IF(C113="","",(COUNTIF('Üritusel osalejate nimekiri'!$D$16:$D$115,'Kasusaajate kontroll-leht'!C113)))</f>
        <v/>
      </c>
      <c r="E113" s="74" t="str">
        <f>IFERROR(VLOOKUP(C113,'Üritusel osalejate nimekiri'!D112:E212,2,0),"")</f>
        <v/>
      </c>
      <c r="F113" s="71">
        <f>SUMIF('Üritusel osalejate nimekiri'!$D$16:$D$115,'Kasusaajate kontroll-leht'!C113,'Üritusel osalejate nimekiri'!$F$16:$F$115)</f>
        <v>0</v>
      </c>
      <c r="G113" s="45"/>
      <c r="H113" s="45"/>
      <c r="I113" s="45"/>
      <c r="J113" s="45"/>
      <c r="K113" s="45"/>
    </row>
    <row r="114" spans="1:11" x14ac:dyDescent="0.25">
      <c r="A114" s="70">
        <f>'Üritusel osalejate nimekiri'!A114</f>
        <v>99</v>
      </c>
      <c r="B114" s="78" t="str">
        <f>IFERROR(INDEX('Üritusel osalejate nimekiri'!$C$16:$C$115,MATCH(C114,'Üritusel osalejate nimekiri'!$D$16:$D$115,0)),"")</f>
        <v/>
      </c>
      <c r="C114" s="61"/>
      <c r="D114" s="72" t="str">
        <f>IF(C114="","",(COUNTIF('Üritusel osalejate nimekiri'!$D$16:$D$115,'Kasusaajate kontroll-leht'!C114)))</f>
        <v/>
      </c>
      <c r="E114" s="74" t="str">
        <f>IFERROR(VLOOKUP(C114,'Üritusel osalejate nimekiri'!D113:E213,2,0),"")</f>
        <v/>
      </c>
      <c r="F114" s="71">
        <f>SUMIF('Üritusel osalejate nimekiri'!$D$16:$D$115,'Kasusaajate kontroll-leht'!C114,'Üritusel osalejate nimekiri'!$F$16:$F$115)</f>
        <v>0</v>
      </c>
      <c r="G114" s="45"/>
      <c r="H114" s="45"/>
      <c r="I114" s="45"/>
      <c r="J114" s="45"/>
      <c r="K114" s="45"/>
    </row>
    <row r="115" spans="1:11" x14ac:dyDescent="0.25">
      <c r="A115" s="70">
        <f>'Üritusel osalejate nimekiri'!A115</f>
        <v>100</v>
      </c>
      <c r="B115" s="78" t="str">
        <f>IFERROR(INDEX('Üritusel osalejate nimekiri'!$C$16:$C$115,MATCH(C115,'Üritusel osalejate nimekiri'!$D$16:$D$115,0)),"")</f>
        <v/>
      </c>
      <c r="C115" s="61"/>
      <c r="D115" s="72" t="str">
        <f>IF(C115="","",(COUNTIF('Üritusel osalejate nimekiri'!$D$16:$D$115,'Kasusaajate kontroll-leht'!C115)))</f>
        <v/>
      </c>
      <c r="E115" s="74" t="str">
        <f>IFERROR(VLOOKUP(C115,'Üritusel osalejate nimekiri'!D114:E214,2,0),"")</f>
        <v/>
      </c>
      <c r="F115" s="71">
        <f>SUMIF('Üritusel osalejate nimekiri'!$D$16:$D$115,'Kasusaajate kontroll-leht'!C115,'Üritusel osalejate nimekiri'!$F$16:$F$115)</f>
        <v>0</v>
      </c>
      <c r="G115" s="45"/>
      <c r="H115" s="45"/>
      <c r="I115" s="45"/>
      <c r="J115" s="45"/>
      <c r="K115" s="45"/>
    </row>
  </sheetData>
  <mergeCells count="20">
    <mergeCell ref="A1:K2"/>
    <mergeCell ref="A9:C9"/>
    <mergeCell ref="D9:K9"/>
    <mergeCell ref="A3:C3"/>
    <mergeCell ref="A4:C4"/>
    <mergeCell ref="A5:C5"/>
    <mergeCell ref="A6:C6"/>
    <mergeCell ref="D3:K3"/>
    <mergeCell ref="D4:K4"/>
    <mergeCell ref="D5:K5"/>
    <mergeCell ref="D6:K6"/>
    <mergeCell ref="A7:C7"/>
    <mergeCell ref="A8:C8"/>
    <mergeCell ref="D7:K7"/>
    <mergeCell ref="D8:K8"/>
    <mergeCell ref="A11:K11"/>
    <mergeCell ref="A14:K14"/>
    <mergeCell ref="A12:K12"/>
    <mergeCell ref="A13:K13"/>
    <mergeCell ref="A10:K10"/>
  </mergeCells>
  <dataValidations count="1">
    <dataValidation type="list" allowBlank="1" showInputMessage="1" showErrorMessage="1" sqref="WVP983046:WVS983071 WVO16:WVS45 WLS16:WLW45 WBW16:WCA45 VSA16:VSE45 VIE16:VII45 UYI16:UYM45 UOM16:UOQ45 UEQ16:UEU45 TUU16:TUY45 TKY16:TLC45 TBC16:TBG45 SRG16:SRK45 SHK16:SHO45 RXO16:RXS45 RNS16:RNW45 RDW16:REA45 QUA16:QUE45 QKE16:QKI45 QAI16:QAM45 PQM16:PQQ45 PGQ16:PGU45 OWU16:OWY45 OMY16:ONC45 ODC16:ODG45 NTG16:NTK45 NJK16:NJO45 MZO16:MZS45 MPS16:MPW45 MFW16:MGA45 LWA16:LWE45 LME16:LMI45 LCI16:LCM45 KSM16:KSQ45 KIQ16:KIU45 JYU16:JYY45 JOY16:JPC45 JFC16:JFG45 IVG16:IVK45 ILK16:ILO45 IBO16:IBS45 HRS16:HRW45 HHW16:HIA45 GYA16:GYE45 GOE16:GOI45 GEI16:GEM45 FUM16:FUQ45 FKQ16:FKU45 FAU16:FAY45 EQY16:ERC45 EHC16:EHG45 DXG16:DXK45 DNK16:DNO45 DDO16:DDS45 CTS16:CTW45 CJW16:CKA45 CAA16:CAE45 BQE16:BQI45 BGI16:BGM45 AWM16:AWQ45 AMQ16:AMU45 ACU16:ACY45 SY16:TC45 JC16:JG45 H65542:H65566 WLT983046:WLW983071 WBX983046:WCA983071 VSB983046:VSE983071 VIF983046:VII983071 UYJ983046:UYM983071 UON983046:UOQ983071 UER983046:UEU983071 TUV983046:TUY983071 TKZ983046:TLC983071 TBD983046:TBG983071 SRH983046:SRK983071 SHL983046:SHO983071 RXP983046:RXS983071 RNT983046:RNW983071 RDX983046:REA983071 QUB983046:QUE983071 QKF983046:QKI983071 QAJ983046:QAM983071 PQN983046:PQQ983071 PGR983046:PGU983071 OWV983046:OWY983071 OMZ983046:ONC983071 ODD983046:ODG983071 NTH983046:NTK983071 NJL983046:NJO983071 MZP983046:MZS983071 MPT983046:MPW983071 MFX983046:MGA983071 LWB983046:LWE983071 LMF983046:LMI983071 LCJ983046:LCM983071 KSN983046:KSQ983071 KIR983046:KIU983071 JYV983046:JYY983071 JOZ983046:JPC983071 JFD983046:JFG983071 IVH983046:IVK983071 ILL983046:ILO983071 IBP983046:IBS983071 HRT983046:HRW983071 HHX983046:HIA983071 GYB983046:GYE983071 GOF983046:GOI983071 GEJ983046:GEM983071 FUN983046:FUQ983071 FKR983046:FKU983071 FAV983046:FAY983071 EQZ983046:ERC983071 EHD983046:EHG983071 DXH983046:DXK983071 DNL983046:DNO983071 DDP983046:DDS983071 CTT983046:CTW983071 CJX983046:CKA983071 CAB983046:CAE983071 BQF983046:BQI983071 BGJ983046:BGM983071 AWN983046:AWQ983071 AMR983046:AMU983071 ACV983046:ACY983071 SZ983046:TC983071 JD983046:JG983071 I983046:K983071 WVP917510:WVS917535 WLT917510:WLW917535 WBX917510:WCA917535 VSB917510:VSE917535 VIF917510:VII917535 UYJ917510:UYM917535 UON917510:UOQ917535 UER917510:UEU917535 TUV917510:TUY917535 TKZ917510:TLC917535 TBD917510:TBG917535 SRH917510:SRK917535 SHL917510:SHO917535 RXP917510:RXS917535 RNT917510:RNW917535 RDX917510:REA917535 QUB917510:QUE917535 QKF917510:QKI917535 QAJ917510:QAM917535 PQN917510:PQQ917535 PGR917510:PGU917535 OWV917510:OWY917535 OMZ917510:ONC917535 ODD917510:ODG917535 NTH917510:NTK917535 NJL917510:NJO917535 MZP917510:MZS917535 MPT917510:MPW917535 MFX917510:MGA917535 LWB917510:LWE917535 LMF917510:LMI917535 LCJ917510:LCM917535 KSN917510:KSQ917535 KIR917510:KIU917535 JYV917510:JYY917535 JOZ917510:JPC917535 JFD917510:JFG917535 IVH917510:IVK917535 ILL917510:ILO917535 IBP917510:IBS917535 HRT917510:HRW917535 HHX917510:HIA917535 GYB917510:GYE917535 GOF917510:GOI917535 GEJ917510:GEM917535 FUN917510:FUQ917535 FKR917510:FKU917535 FAV917510:FAY917535 EQZ917510:ERC917535 EHD917510:EHG917535 DXH917510:DXK917535 DNL917510:DNO917535 DDP917510:DDS917535 CTT917510:CTW917535 CJX917510:CKA917535 CAB917510:CAE917535 BQF917510:BQI917535 BGJ917510:BGM917535 AWN917510:AWQ917535 AMR917510:AMU917535 ACV917510:ACY917535 SZ917510:TC917535 JD917510:JG917535 I917510:K917535 WVP851974:WVS851999 WLT851974:WLW851999 WBX851974:WCA851999 VSB851974:VSE851999 VIF851974:VII851999 UYJ851974:UYM851999 UON851974:UOQ851999 UER851974:UEU851999 TUV851974:TUY851999 TKZ851974:TLC851999 TBD851974:TBG851999 SRH851974:SRK851999 SHL851974:SHO851999 RXP851974:RXS851999 RNT851974:RNW851999 RDX851974:REA851999 QUB851974:QUE851999 QKF851974:QKI851999 QAJ851974:QAM851999 PQN851974:PQQ851999 PGR851974:PGU851999 OWV851974:OWY851999 OMZ851974:ONC851999 ODD851974:ODG851999 NTH851974:NTK851999 NJL851974:NJO851999 MZP851974:MZS851999 MPT851974:MPW851999 MFX851974:MGA851999 LWB851974:LWE851999 LMF851974:LMI851999 LCJ851974:LCM851999 KSN851974:KSQ851999 KIR851974:KIU851999 JYV851974:JYY851999 JOZ851974:JPC851999 JFD851974:JFG851999 IVH851974:IVK851999 ILL851974:ILO851999 IBP851974:IBS851999 HRT851974:HRW851999 HHX851974:HIA851999 GYB851974:GYE851999 GOF851974:GOI851999 GEJ851974:GEM851999 FUN851974:FUQ851999 FKR851974:FKU851999 FAV851974:FAY851999 EQZ851974:ERC851999 EHD851974:EHG851999 DXH851974:DXK851999 DNL851974:DNO851999 DDP851974:DDS851999 CTT851974:CTW851999 CJX851974:CKA851999 CAB851974:CAE851999 BQF851974:BQI851999 BGJ851974:BGM851999 AWN851974:AWQ851999 AMR851974:AMU851999 ACV851974:ACY851999 SZ851974:TC851999 JD851974:JG851999 I851974:K851999 WVP786438:WVS786463 WLT786438:WLW786463 WBX786438:WCA786463 VSB786438:VSE786463 VIF786438:VII786463 UYJ786438:UYM786463 UON786438:UOQ786463 UER786438:UEU786463 TUV786438:TUY786463 TKZ786438:TLC786463 TBD786438:TBG786463 SRH786438:SRK786463 SHL786438:SHO786463 RXP786438:RXS786463 RNT786438:RNW786463 RDX786438:REA786463 QUB786438:QUE786463 QKF786438:QKI786463 QAJ786438:QAM786463 PQN786438:PQQ786463 PGR786438:PGU786463 OWV786438:OWY786463 OMZ786438:ONC786463 ODD786438:ODG786463 NTH786438:NTK786463 NJL786438:NJO786463 MZP786438:MZS786463 MPT786438:MPW786463 MFX786438:MGA786463 LWB786438:LWE786463 LMF786438:LMI786463 LCJ786438:LCM786463 KSN786438:KSQ786463 KIR786438:KIU786463 JYV786438:JYY786463 JOZ786438:JPC786463 JFD786438:JFG786463 IVH786438:IVK786463 ILL786438:ILO786463 IBP786438:IBS786463 HRT786438:HRW786463 HHX786438:HIA786463 GYB786438:GYE786463 GOF786438:GOI786463 GEJ786438:GEM786463 FUN786438:FUQ786463 FKR786438:FKU786463 FAV786438:FAY786463 EQZ786438:ERC786463 EHD786438:EHG786463 DXH786438:DXK786463 DNL786438:DNO786463 DDP786438:DDS786463 CTT786438:CTW786463 CJX786438:CKA786463 CAB786438:CAE786463 BQF786438:BQI786463 BGJ786438:BGM786463 AWN786438:AWQ786463 AMR786438:AMU786463 ACV786438:ACY786463 SZ786438:TC786463 JD786438:JG786463 I786438:K786463 WVP720902:WVS720927 WLT720902:WLW720927 WBX720902:WCA720927 VSB720902:VSE720927 VIF720902:VII720927 UYJ720902:UYM720927 UON720902:UOQ720927 UER720902:UEU720927 TUV720902:TUY720927 TKZ720902:TLC720927 TBD720902:TBG720927 SRH720902:SRK720927 SHL720902:SHO720927 RXP720902:RXS720927 RNT720902:RNW720927 RDX720902:REA720927 QUB720902:QUE720927 QKF720902:QKI720927 QAJ720902:QAM720927 PQN720902:PQQ720927 PGR720902:PGU720927 OWV720902:OWY720927 OMZ720902:ONC720927 ODD720902:ODG720927 NTH720902:NTK720927 NJL720902:NJO720927 MZP720902:MZS720927 MPT720902:MPW720927 MFX720902:MGA720927 LWB720902:LWE720927 LMF720902:LMI720927 LCJ720902:LCM720927 KSN720902:KSQ720927 KIR720902:KIU720927 JYV720902:JYY720927 JOZ720902:JPC720927 JFD720902:JFG720927 IVH720902:IVK720927 ILL720902:ILO720927 IBP720902:IBS720927 HRT720902:HRW720927 HHX720902:HIA720927 GYB720902:GYE720927 GOF720902:GOI720927 GEJ720902:GEM720927 FUN720902:FUQ720927 FKR720902:FKU720927 FAV720902:FAY720927 EQZ720902:ERC720927 EHD720902:EHG720927 DXH720902:DXK720927 DNL720902:DNO720927 DDP720902:DDS720927 CTT720902:CTW720927 CJX720902:CKA720927 CAB720902:CAE720927 BQF720902:BQI720927 BGJ720902:BGM720927 AWN720902:AWQ720927 AMR720902:AMU720927 ACV720902:ACY720927 SZ720902:TC720927 JD720902:JG720927 I720902:K720927 WVP655366:WVS655391 WLT655366:WLW655391 WBX655366:WCA655391 VSB655366:VSE655391 VIF655366:VII655391 UYJ655366:UYM655391 UON655366:UOQ655391 UER655366:UEU655391 TUV655366:TUY655391 TKZ655366:TLC655391 TBD655366:TBG655391 SRH655366:SRK655391 SHL655366:SHO655391 RXP655366:RXS655391 RNT655366:RNW655391 RDX655366:REA655391 QUB655366:QUE655391 QKF655366:QKI655391 QAJ655366:QAM655391 PQN655366:PQQ655391 PGR655366:PGU655391 OWV655366:OWY655391 OMZ655366:ONC655391 ODD655366:ODG655391 NTH655366:NTK655391 NJL655366:NJO655391 MZP655366:MZS655391 MPT655366:MPW655391 MFX655366:MGA655391 LWB655366:LWE655391 LMF655366:LMI655391 LCJ655366:LCM655391 KSN655366:KSQ655391 KIR655366:KIU655391 JYV655366:JYY655391 JOZ655366:JPC655391 JFD655366:JFG655391 IVH655366:IVK655391 ILL655366:ILO655391 IBP655366:IBS655391 HRT655366:HRW655391 HHX655366:HIA655391 GYB655366:GYE655391 GOF655366:GOI655391 GEJ655366:GEM655391 FUN655366:FUQ655391 FKR655366:FKU655391 FAV655366:FAY655391 EQZ655366:ERC655391 EHD655366:EHG655391 DXH655366:DXK655391 DNL655366:DNO655391 DDP655366:DDS655391 CTT655366:CTW655391 CJX655366:CKA655391 CAB655366:CAE655391 BQF655366:BQI655391 BGJ655366:BGM655391 AWN655366:AWQ655391 AMR655366:AMU655391 ACV655366:ACY655391 SZ655366:TC655391 JD655366:JG655391 I655366:K655391 WVP589830:WVS589855 WLT589830:WLW589855 WBX589830:WCA589855 VSB589830:VSE589855 VIF589830:VII589855 UYJ589830:UYM589855 UON589830:UOQ589855 UER589830:UEU589855 TUV589830:TUY589855 TKZ589830:TLC589855 TBD589830:TBG589855 SRH589830:SRK589855 SHL589830:SHO589855 RXP589830:RXS589855 RNT589830:RNW589855 RDX589830:REA589855 QUB589830:QUE589855 QKF589830:QKI589855 QAJ589830:QAM589855 PQN589830:PQQ589855 PGR589830:PGU589855 OWV589830:OWY589855 OMZ589830:ONC589855 ODD589830:ODG589855 NTH589830:NTK589855 NJL589830:NJO589855 MZP589830:MZS589855 MPT589830:MPW589855 MFX589830:MGA589855 LWB589830:LWE589855 LMF589830:LMI589855 LCJ589830:LCM589855 KSN589830:KSQ589855 KIR589830:KIU589855 JYV589830:JYY589855 JOZ589830:JPC589855 JFD589830:JFG589855 IVH589830:IVK589855 ILL589830:ILO589855 IBP589830:IBS589855 HRT589830:HRW589855 HHX589830:HIA589855 GYB589830:GYE589855 GOF589830:GOI589855 GEJ589830:GEM589855 FUN589830:FUQ589855 FKR589830:FKU589855 FAV589830:FAY589855 EQZ589830:ERC589855 EHD589830:EHG589855 DXH589830:DXK589855 DNL589830:DNO589855 DDP589830:DDS589855 CTT589830:CTW589855 CJX589830:CKA589855 CAB589830:CAE589855 BQF589830:BQI589855 BGJ589830:BGM589855 AWN589830:AWQ589855 AMR589830:AMU589855 ACV589830:ACY589855 SZ589830:TC589855 JD589830:JG589855 I589830:K589855 WVP524294:WVS524319 WLT524294:WLW524319 WBX524294:WCA524319 VSB524294:VSE524319 VIF524294:VII524319 UYJ524294:UYM524319 UON524294:UOQ524319 UER524294:UEU524319 TUV524294:TUY524319 TKZ524294:TLC524319 TBD524294:TBG524319 SRH524294:SRK524319 SHL524294:SHO524319 RXP524294:RXS524319 RNT524294:RNW524319 RDX524294:REA524319 QUB524294:QUE524319 QKF524294:QKI524319 QAJ524294:QAM524319 PQN524294:PQQ524319 PGR524294:PGU524319 OWV524294:OWY524319 OMZ524294:ONC524319 ODD524294:ODG524319 NTH524294:NTK524319 NJL524294:NJO524319 MZP524294:MZS524319 MPT524294:MPW524319 MFX524294:MGA524319 LWB524294:LWE524319 LMF524294:LMI524319 LCJ524294:LCM524319 KSN524294:KSQ524319 KIR524294:KIU524319 JYV524294:JYY524319 JOZ524294:JPC524319 JFD524294:JFG524319 IVH524294:IVK524319 ILL524294:ILO524319 IBP524294:IBS524319 HRT524294:HRW524319 HHX524294:HIA524319 GYB524294:GYE524319 GOF524294:GOI524319 GEJ524294:GEM524319 FUN524294:FUQ524319 FKR524294:FKU524319 FAV524294:FAY524319 EQZ524294:ERC524319 EHD524294:EHG524319 DXH524294:DXK524319 DNL524294:DNO524319 DDP524294:DDS524319 CTT524294:CTW524319 CJX524294:CKA524319 CAB524294:CAE524319 BQF524294:BQI524319 BGJ524294:BGM524319 AWN524294:AWQ524319 AMR524294:AMU524319 ACV524294:ACY524319 SZ524294:TC524319 JD524294:JG524319 I524294:K524319 WVP458758:WVS458783 WLT458758:WLW458783 WBX458758:WCA458783 VSB458758:VSE458783 VIF458758:VII458783 UYJ458758:UYM458783 UON458758:UOQ458783 UER458758:UEU458783 TUV458758:TUY458783 TKZ458758:TLC458783 TBD458758:TBG458783 SRH458758:SRK458783 SHL458758:SHO458783 RXP458758:RXS458783 RNT458758:RNW458783 RDX458758:REA458783 QUB458758:QUE458783 QKF458758:QKI458783 QAJ458758:QAM458783 PQN458758:PQQ458783 PGR458758:PGU458783 OWV458758:OWY458783 OMZ458758:ONC458783 ODD458758:ODG458783 NTH458758:NTK458783 NJL458758:NJO458783 MZP458758:MZS458783 MPT458758:MPW458783 MFX458758:MGA458783 LWB458758:LWE458783 LMF458758:LMI458783 LCJ458758:LCM458783 KSN458758:KSQ458783 KIR458758:KIU458783 JYV458758:JYY458783 JOZ458758:JPC458783 JFD458758:JFG458783 IVH458758:IVK458783 ILL458758:ILO458783 IBP458758:IBS458783 HRT458758:HRW458783 HHX458758:HIA458783 GYB458758:GYE458783 GOF458758:GOI458783 GEJ458758:GEM458783 FUN458758:FUQ458783 FKR458758:FKU458783 FAV458758:FAY458783 EQZ458758:ERC458783 EHD458758:EHG458783 DXH458758:DXK458783 DNL458758:DNO458783 DDP458758:DDS458783 CTT458758:CTW458783 CJX458758:CKA458783 CAB458758:CAE458783 BQF458758:BQI458783 BGJ458758:BGM458783 AWN458758:AWQ458783 AMR458758:AMU458783 ACV458758:ACY458783 SZ458758:TC458783 JD458758:JG458783 I458758:K458783 WVP393222:WVS393247 WLT393222:WLW393247 WBX393222:WCA393247 VSB393222:VSE393247 VIF393222:VII393247 UYJ393222:UYM393247 UON393222:UOQ393247 UER393222:UEU393247 TUV393222:TUY393247 TKZ393222:TLC393247 TBD393222:TBG393247 SRH393222:SRK393247 SHL393222:SHO393247 RXP393222:RXS393247 RNT393222:RNW393247 RDX393222:REA393247 QUB393222:QUE393247 QKF393222:QKI393247 QAJ393222:QAM393247 PQN393222:PQQ393247 PGR393222:PGU393247 OWV393222:OWY393247 OMZ393222:ONC393247 ODD393222:ODG393247 NTH393222:NTK393247 NJL393222:NJO393247 MZP393222:MZS393247 MPT393222:MPW393247 MFX393222:MGA393247 LWB393222:LWE393247 LMF393222:LMI393247 LCJ393222:LCM393247 KSN393222:KSQ393247 KIR393222:KIU393247 JYV393222:JYY393247 JOZ393222:JPC393247 JFD393222:JFG393247 IVH393222:IVK393247 ILL393222:ILO393247 IBP393222:IBS393247 HRT393222:HRW393247 HHX393222:HIA393247 GYB393222:GYE393247 GOF393222:GOI393247 GEJ393222:GEM393247 FUN393222:FUQ393247 FKR393222:FKU393247 FAV393222:FAY393247 EQZ393222:ERC393247 EHD393222:EHG393247 DXH393222:DXK393247 DNL393222:DNO393247 DDP393222:DDS393247 CTT393222:CTW393247 CJX393222:CKA393247 CAB393222:CAE393247 BQF393222:BQI393247 BGJ393222:BGM393247 AWN393222:AWQ393247 AMR393222:AMU393247 ACV393222:ACY393247 SZ393222:TC393247 JD393222:JG393247 I393222:K393247 WVP327686:WVS327711 WLT327686:WLW327711 WBX327686:WCA327711 VSB327686:VSE327711 VIF327686:VII327711 UYJ327686:UYM327711 UON327686:UOQ327711 UER327686:UEU327711 TUV327686:TUY327711 TKZ327686:TLC327711 TBD327686:TBG327711 SRH327686:SRK327711 SHL327686:SHO327711 RXP327686:RXS327711 RNT327686:RNW327711 RDX327686:REA327711 QUB327686:QUE327711 QKF327686:QKI327711 QAJ327686:QAM327711 PQN327686:PQQ327711 PGR327686:PGU327711 OWV327686:OWY327711 OMZ327686:ONC327711 ODD327686:ODG327711 NTH327686:NTK327711 NJL327686:NJO327711 MZP327686:MZS327711 MPT327686:MPW327711 MFX327686:MGA327711 LWB327686:LWE327711 LMF327686:LMI327711 LCJ327686:LCM327711 KSN327686:KSQ327711 KIR327686:KIU327711 JYV327686:JYY327711 JOZ327686:JPC327711 JFD327686:JFG327711 IVH327686:IVK327711 ILL327686:ILO327711 IBP327686:IBS327711 HRT327686:HRW327711 HHX327686:HIA327711 GYB327686:GYE327711 GOF327686:GOI327711 GEJ327686:GEM327711 FUN327686:FUQ327711 FKR327686:FKU327711 FAV327686:FAY327711 EQZ327686:ERC327711 EHD327686:EHG327711 DXH327686:DXK327711 DNL327686:DNO327711 DDP327686:DDS327711 CTT327686:CTW327711 CJX327686:CKA327711 CAB327686:CAE327711 BQF327686:BQI327711 BGJ327686:BGM327711 AWN327686:AWQ327711 AMR327686:AMU327711 ACV327686:ACY327711 SZ327686:TC327711 JD327686:JG327711 I327686:K327711 WVP262150:WVS262175 WLT262150:WLW262175 WBX262150:WCA262175 VSB262150:VSE262175 VIF262150:VII262175 UYJ262150:UYM262175 UON262150:UOQ262175 UER262150:UEU262175 TUV262150:TUY262175 TKZ262150:TLC262175 TBD262150:TBG262175 SRH262150:SRK262175 SHL262150:SHO262175 RXP262150:RXS262175 RNT262150:RNW262175 RDX262150:REA262175 QUB262150:QUE262175 QKF262150:QKI262175 QAJ262150:QAM262175 PQN262150:PQQ262175 PGR262150:PGU262175 OWV262150:OWY262175 OMZ262150:ONC262175 ODD262150:ODG262175 NTH262150:NTK262175 NJL262150:NJO262175 MZP262150:MZS262175 MPT262150:MPW262175 MFX262150:MGA262175 LWB262150:LWE262175 LMF262150:LMI262175 LCJ262150:LCM262175 KSN262150:KSQ262175 KIR262150:KIU262175 JYV262150:JYY262175 JOZ262150:JPC262175 JFD262150:JFG262175 IVH262150:IVK262175 ILL262150:ILO262175 IBP262150:IBS262175 HRT262150:HRW262175 HHX262150:HIA262175 GYB262150:GYE262175 GOF262150:GOI262175 GEJ262150:GEM262175 FUN262150:FUQ262175 FKR262150:FKU262175 FAV262150:FAY262175 EQZ262150:ERC262175 EHD262150:EHG262175 DXH262150:DXK262175 DNL262150:DNO262175 DDP262150:DDS262175 CTT262150:CTW262175 CJX262150:CKA262175 CAB262150:CAE262175 BQF262150:BQI262175 BGJ262150:BGM262175 AWN262150:AWQ262175 AMR262150:AMU262175 ACV262150:ACY262175 SZ262150:TC262175 JD262150:JG262175 I262150:K262175 WVP196614:WVS196639 WLT196614:WLW196639 WBX196614:WCA196639 VSB196614:VSE196639 VIF196614:VII196639 UYJ196614:UYM196639 UON196614:UOQ196639 UER196614:UEU196639 TUV196614:TUY196639 TKZ196614:TLC196639 TBD196614:TBG196639 SRH196614:SRK196639 SHL196614:SHO196639 RXP196614:RXS196639 RNT196614:RNW196639 RDX196614:REA196639 QUB196614:QUE196639 QKF196614:QKI196639 QAJ196614:QAM196639 PQN196614:PQQ196639 PGR196614:PGU196639 OWV196614:OWY196639 OMZ196614:ONC196639 ODD196614:ODG196639 NTH196614:NTK196639 NJL196614:NJO196639 MZP196614:MZS196639 MPT196614:MPW196639 MFX196614:MGA196639 LWB196614:LWE196639 LMF196614:LMI196639 LCJ196614:LCM196639 KSN196614:KSQ196639 KIR196614:KIU196639 JYV196614:JYY196639 JOZ196614:JPC196639 JFD196614:JFG196639 IVH196614:IVK196639 ILL196614:ILO196639 IBP196614:IBS196639 HRT196614:HRW196639 HHX196614:HIA196639 GYB196614:GYE196639 GOF196614:GOI196639 GEJ196614:GEM196639 FUN196614:FUQ196639 FKR196614:FKU196639 FAV196614:FAY196639 EQZ196614:ERC196639 EHD196614:EHG196639 DXH196614:DXK196639 DNL196614:DNO196639 DDP196614:DDS196639 CTT196614:CTW196639 CJX196614:CKA196639 CAB196614:CAE196639 BQF196614:BQI196639 BGJ196614:BGM196639 AWN196614:AWQ196639 AMR196614:AMU196639 ACV196614:ACY196639 SZ196614:TC196639 JD196614:JG196639 I196614:K196639 WVP131078:WVS131103 WLT131078:WLW131103 WBX131078:WCA131103 VSB131078:VSE131103 VIF131078:VII131103 UYJ131078:UYM131103 UON131078:UOQ131103 UER131078:UEU131103 TUV131078:TUY131103 TKZ131078:TLC131103 TBD131078:TBG131103 SRH131078:SRK131103 SHL131078:SHO131103 RXP131078:RXS131103 RNT131078:RNW131103 RDX131078:REA131103 QUB131078:QUE131103 QKF131078:QKI131103 QAJ131078:QAM131103 PQN131078:PQQ131103 PGR131078:PGU131103 OWV131078:OWY131103 OMZ131078:ONC131103 ODD131078:ODG131103 NTH131078:NTK131103 NJL131078:NJO131103 MZP131078:MZS131103 MPT131078:MPW131103 MFX131078:MGA131103 LWB131078:LWE131103 LMF131078:LMI131103 LCJ131078:LCM131103 KSN131078:KSQ131103 KIR131078:KIU131103 JYV131078:JYY131103 JOZ131078:JPC131103 JFD131078:JFG131103 IVH131078:IVK131103 ILL131078:ILO131103 IBP131078:IBS131103 HRT131078:HRW131103 HHX131078:HIA131103 GYB131078:GYE131103 GOF131078:GOI131103 GEJ131078:GEM131103 FUN131078:FUQ131103 FKR131078:FKU131103 FAV131078:FAY131103 EQZ131078:ERC131103 EHD131078:EHG131103 DXH131078:DXK131103 DNL131078:DNO131103 DDP131078:DDS131103 CTT131078:CTW131103 CJX131078:CKA131103 CAB131078:CAE131103 BQF131078:BQI131103 BGJ131078:BGM131103 AWN131078:AWQ131103 AMR131078:AMU131103 ACV131078:ACY131103 SZ131078:TC131103 JD131078:JG131103 I131078:K131103 WVP65542:WVS65567 WLT65542:WLW65567 WBX65542:WCA65567 VSB65542:VSE65567 VIF65542:VII65567 UYJ65542:UYM65567 UON65542:UOQ65567 UER65542:UEU65567 TUV65542:TUY65567 TKZ65542:TLC65567 TBD65542:TBG65567 SRH65542:SRK65567 SHL65542:SHO65567 RXP65542:RXS65567 RNT65542:RNW65567 RDX65542:REA65567 QUB65542:QUE65567 QKF65542:QKI65567 QAJ65542:QAM65567 PQN65542:PQQ65567 PGR65542:PGU65567 OWV65542:OWY65567 OMZ65542:ONC65567 ODD65542:ODG65567 NTH65542:NTK65567 NJL65542:NJO65567 MZP65542:MZS65567 MPT65542:MPW65567 MFX65542:MGA65567 LWB65542:LWE65567 LMF65542:LMI65567 LCJ65542:LCM65567 KSN65542:KSQ65567 KIR65542:KIU65567 JYV65542:JYY65567 JOZ65542:JPC65567 JFD65542:JFG65567 IVH65542:IVK65567 ILL65542:ILO65567 IBP65542:IBS65567 HRT65542:HRW65567 HHX65542:HIA65567 GYB65542:GYE65567 GOF65542:GOI65567 GEJ65542:GEM65567 FUN65542:FUQ65567 FKR65542:FKU65567 FAV65542:FAY65567 EQZ65542:ERC65567 EHD65542:EHG65567 DXH65542:DXK65567 DNL65542:DNO65567 DDP65542:DDS65567 CTT65542:CTW65567 CJX65542:CKA65567 CAB65542:CAE65567 BQF65542:BQI65567 BGJ65542:BGM65567 AWN65542:AWQ65567 AMR65542:AMU65567 ACV65542:ACY65567 SZ65542:TC65567 JD65542:JG65567 I65542:K65567 WVO983046:WVO983070 WLS983046:WLS983070 WBW983046:WBW983070 VSA983046:VSA983070 VIE983046:VIE983070 UYI983046:UYI983070 UOM983046:UOM983070 UEQ983046:UEQ983070 TUU983046:TUU983070 TKY983046:TKY983070 TBC983046:TBC983070 SRG983046:SRG983070 SHK983046:SHK983070 RXO983046:RXO983070 RNS983046:RNS983070 RDW983046:RDW983070 QUA983046:QUA983070 QKE983046:QKE983070 QAI983046:QAI983070 PQM983046:PQM983070 PGQ983046:PGQ983070 OWU983046:OWU983070 OMY983046:OMY983070 ODC983046:ODC983070 NTG983046:NTG983070 NJK983046:NJK983070 MZO983046:MZO983070 MPS983046:MPS983070 MFW983046:MFW983070 LWA983046:LWA983070 LME983046:LME983070 LCI983046:LCI983070 KSM983046:KSM983070 KIQ983046:KIQ983070 JYU983046:JYU983070 JOY983046:JOY983070 JFC983046:JFC983070 IVG983046:IVG983070 ILK983046:ILK983070 IBO983046:IBO983070 HRS983046:HRS983070 HHW983046:HHW983070 GYA983046:GYA983070 GOE983046:GOE983070 GEI983046:GEI983070 FUM983046:FUM983070 FKQ983046:FKQ983070 FAU983046:FAU983070 EQY983046:EQY983070 EHC983046:EHC983070 DXG983046:DXG983070 DNK983046:DNK983070 DDO983046:DDO983070 CTS983046:CTS983070 CJW983046:CJW983070 CAA983046:CAA983070 BQE983046:BQE983070 BGI983046:BGI983070 AWM983046:AWM983070 AMQ983046:AMQ983070 ACU983046:ACU983070 SY983046:SY983070 JC983046:JC983070 H983046:H983070 WVO917510:WVO917534 WLS917510:WLS917534 WBW917510:WBW917534 VSA917510:VSA917534 VIE917510:VIE917534 UYI917510:UYI917534 UOM917510:UOM917534 UEQ917510:UEQ917534 TUU917510:TUU917534 TKY917510:TKY917534 TBC917510:TBC917534 SRG917510:SRG917534 SHK917510:SHK917534 RXO917510:RXO917534 RNS917510:RNS917534 RDW917510:RDW917534 QUA917510:QUA917534 QKE917510:QKE917534 QAI917510:QAI917534 PQM917510:PQM917534 PGQ917510:PGQ917534 OWU917510:OWU917534 OMY917510:OMY917534 ODC917510:ODC917534 NTG917510:NTG917534 NJK917510:NJK917534 MZO917510:MZO917534 MPS917510:MPS917534 MFW917510:MFW917534 LWA917510:LWA917534 LME917510:LME917534 LCI917510:LCI917534 KSM917510:KSM917534 KIQ917510:KIQ917534 JYU917510:JYU917534 JOY917510:JOY917534 JFC917510:JFC917534 IVG917510:IVG917534 ILK917510:ILK917534 IBO917510:IBO917534 HRS917510:HRS917534 HHW917510:HHW917534 GYA917510:GYA917534 GOE917510:GOE917534 GEI917510:GEI917534 FUM917510:FUM917534 FKQ917510:FKQ917534 FAU917510:FAU917534 EQY917510:EQY917534 EHC917510:EHC917534 DXG917510:DXG917534 DNK917510:DNK917534 DDO917510:DDO917534 CTS917510:CTS917534 CJW917510:CJW917534 CAA917510:CAA917534 BQE917510:BQE917534 BGI917510:BGI917534 AWM917510:AWM917534 AMQ917510:AMQ917534 ACU917510:ACU917534 SY917510:SY917534 JC917510:JC917534 H917510:H917534 WVO851974:WVO851998 WLS851974:WLS851998 WBW851974:WBW851998 VSA851974:VSA851998 VIE851974:VIE851998 UYI851974:UYI851998 UOM851974:UOM851998 UEQ851974:UEQ851998 TUU851974:TUU851998 TKY851974:TKY851998 TBC851974:TBC851998 SRG851974:SRG851998 SHK851974:SHK851998 RXO851974:RXO851998 RNS851974:RNS851998 RDW851974:RDW851998 QUA851974:QUA851998 QKE851974:QKE851998 QAI851974:QAI851998 PQM851974:PQM851998 PGQ851974:PGQ851998 OWU851974:OWU851998 OMY851974:OMY851998 ODC851974:ODC851998 NTG851974:NTG851998 NJK851974:NJK851998 MZO851974:MZO851998 MPS851974:MPS851998 MFW851974:MFW851998 LWA851974:LWA851998 LME851974:LME851998 LCI851974:LCI851998 KSM851974:KSM851998 KIQ851974:KIQ851998 JYU851974:JYU851998 JOY851974:JOY851998 JFC851974:JFC851998 IVG851974:IVG851998 ILK851974:ILK851998 IBO851974:IBO851998 HRS851974:HRS851998 HHW851974:HHW851998 GYA851974:GYA851998 GOE851974:GOE851998 GEI851974:GEI851998 FUM851974:FUM851998 FKQ851974:FKQ851998 FAU851974:FAU851998 EQY851974:EQY851998 EHC851974:EHC851998 DXG851974:DXG851998 DNK851974:DNK851998 DDO851974:DDO851998 CTS851974:CTS851998 CJW851974:CJW851998 CAA851974:CAA851998 BQE851974:BQE851998 BGI851974:BGI851998 AWM851974:AWM851998 AMQ851974:AMQ851998 ACU851974:ACU851998 SY851974:SY851998 JC851974:JC851998 H851974:H851998 WVO786438:WVO786462 WLS786438:WLS786462 WBW786438:WBW786462 VSA786438:VSA786462 VIE786438:VIE786462 UYI786438:UYI786462 UOM786438:UOM786462 UEQ786438:UEQ786462 TUU786438:TUU786462 TKY786438:TKY786462 TBC786438:TBC786462 SRG786438:SRG786462 SHK786438:SHK786462 RXO786438:RXO786462 RNS786438:RNS786462 RDW786438:RDW786462 QUA786438:QUA786462 QKE786438:QKE786462 QAI786438:QAI786462 PQM786438:PQM786462 PGQ786438:PGQ786462 OWU786438:OWU786462 OMY786438:OMY786462 ODC786438:ODC786462 NTG786438:NTG786462 NJK786438:NJK786462 MZO786438:MZO786462 MPS786438:MPS786462 MFW786438:MFW786462 LWA786438:LWA786462 LME786438:LME786462 LCI786438:LCI786462 KSM786438:KSM786462 KIQ786438:KIQ786462 JYU786438:JYU786462 JOY786438:JOY786462 JFC786438:JFC786462 IVG786438:IVG786462 ILK786438:ILK786462 IBO786438:IBO786462 HRS786438:HRS786462 HHW786438:HHW786462 GYA786438:GYA786462 GOE786438:GOE786462 GEI786438:GEI786462 FUM786438:FUM786462 FKQ786438:FKQ786462 FAU786438:FAU786462 EQY786438:EQY786462 EHC786438:EHC786462 DXG786438:DXG786462 DNK786438:DNK786462 DDO786438:DDO786462 CTS786438:CTS786462 CJW786438:CJW786462 CAA786438:CAA786462 BQE786438:BQE786462 BGI786438:BGI786462 AWM786438:AWM786462 AMQ786438:AMQ786462 ACU786438:ACU786462 SY786438:SY786462 JC786438:JC786462 H786438:H786462 WVO720902:WVO720926 WLS720902:WLS720926 WBW720902:WBW720926 VSA720902:VSA720926 VIE720902:VIE720926 UYI720902:UYI720926 UOM720902:UOM720926 UEQ720902:UEQ720926 TUU720902:TUU720926 TKY720902:TKY720926 TBC720902:TBC720926 SRG720902:SRG720926 SHK720902:SHK720926 RXO720902:RXO720926 RNS720902:RNS720926 RDW720902:RDW720926 QUA720902:QUA720926 QKE720902:QKE720926 QAI720902:QAI720926 PQM720902:PQM720926 PGQ720902:PGQ720926 OWU720902:OWU720926 OMY720902:OMY720926 ODC720902:ODC720926 NTG720902:NTG720926 NJK720902:NJK720926 MZO720902:MZO720926 MPS720902:MPS720926 MFW720902:MFW720926 LWA720902:LWA720926 LME720902:LME720926 LCI720902:LCI720926 KSM720902:KSM720926 KIQ720902:KIQ720926 JYU720902:JYU720926 JOY720902:JOY720926 JFC720902:JFC720926 IVG720902:IVG720926 ILK720902:ILK720926 IBO720902:IBO720926 HRS720902:HRS720926 HHW720902:HHW720926 GYA720902:GYA720926 GOE720902:GOE720926 GEI720902:GEI720926 FUM720902:FUM720926 FKQ720902:FKQ720926 FAU720902:FAU720926 EQY720902:EQY720926 EHC720902:EHC720926 DXG720902:DXG720926 DNK720902:DNK720926 DDO720902:DDO720926 CTS720902:CTS720926 CJW720902:CJW720926 CAA720902:CAA720926 BQE720902:BQE720926 BGI720902:BGI720926 AWM720902:AWM720926 AMQ720902:AMQ720926 ACU720902:ACU720926 SY720902:SY720926 JC720902:JC720926 H720902:H720926 WVO655366:WVO655390 WLS655366:WLS655390 WBW655366:WBW655390 VSA655366:VSA655390 VIE655366:VIE655390 UYI655366:UYI655390 UOM655366:UOM655390 UEQ655366:UEQ655390 TUU655366:TUU655390 TKY655366:TKY655390 TBC655366:TBC655390 SRG655366:SRG655390 SHK655366:SHK655390 RXO655366:RXO655390 RNS655366:RNS655390 RDW655366:RDW655390 QUA655366:QUA655390 QKE655366:QKE655390 QAI655366:QAI655390 PQM655366:PQM655390 PGQ655366:PGQ655390 OWU655366:OWU655390 OMY655366:OMY655390 ODC655366:ODC655390 NTG655366:NTG655390 NJK655366:NJK655390 MZO655366:MZO655390 MPS655366:MPS655390 MFW655366:MFW655390 LWA655366:LWA655390 LME655366:LME655390 LCI655366:LCI655390 KSM655366:KSM655390 KIQ655366:KIQ655390 JYU655366:JYU655390 JOY655366:JOY655390 JFC655366:JFC655390 IVG655366:IVG655390 ILK655366:ILK655390 IBO655366:IBO655390 HRS655366:HRS655390 HHW655366:HHW655390 GYA655366:GYA655390 GOE655366:GOE655390 GEI655366:GEI655390 FUM655366:FUM655390 FKQ655366:FKQ655390 FAU655366:FAU655390 EQY655366:EQY655390 EHC655366:EHC655390 DXG655366:DXG655390 DNK655366:DNK655390 DDO655366:DDO655390 CTS655366:CTS655390 CJW655366:CJW655390 CAA655366:CAA655390 BQE655366:BQE655390 BGI655366:BGI655390 AWM655366:AWM655390 AMQ655366:AMQ655390 ACU655366:ACU655390 SY655366:SY655390 JC655366:JC655390 H655366:H655390 WVO589830:WVO589854 WLS589830:WLS589854 WBW589830:WBW589854 VSA589830:VSA589854 VIE589830:VIE589854 UYI589830:UYI589854 UOM589830:UOM589854 UEQ589830:UEQ589854 TUU589830:TUU589854 TKY589830:TKY589854 TBC589830:TBC589854 SRG589830:SRG589854 SHK589830:SHK589854 RXO589830:RXO589854 RNS589830:RNS589854 RDW589830:RDW589854 QUA589830:QUA589854 QKE589830:QKE589854 QAI589830:QAI589854 PQM589830:PQM589854 PGQ589830:PGQ589854 OWU589830:OWU589854 OMY589830:OMY589854 ODC589830:ODC589854 NTG589830:NTG589854 NJK589830:NJK589854 MZO589830:MZO589854 MPS589830:MPS589854 MFW589830:MFW589854 LWA589830:LWA589854 LME589830:LME589854 LCI589830:LCI589854 KSM589830:KSM589854 KIQ589830:KIQ589854 JYU589830:JYU589854 JOY589830:JOY589854 JFC589830:JFC589854 IVG589830:IVG589854 ILK589830:ILK589854 IBO589830:IBO589854 HRS589830:HRS589854 HHW589830:HHW589854 GYA589830:GYA589854 GOE589830:GOE589854 GEI589830:GEI589854 FUM589830:FUM589854 FKQ589830:FKQ589854 FAU589830:FAU589854 EQY589830:EQY589854 EHC589830:EHC589854 DXG589830:DXG589854 DNK589830:DNK589854 DDO589830:DDO589854 CTS589830:CTS589854 CJW589830:CJW589854 CAA589830:CAA589854 BQE589830:BQE589854 BGI589830:BGI589854 AWM589830:AWM589854 AMQ589830:AMQ589854 ACU589830:ACU589854 SY589830:SY589854 JC589830:JC589854 H589830:H589854 WVO524294:WVO524318 WLS524294:WLS524318 WBW524294:WBW524318 VSA524294:VSA524318 VIE524294:VIE524318 UYI524294:UYI524318 UOM524294:UOM524318 UEQ524294:UEQ524318 TUU524294:TUU524318 TKY524294:TKY524318 TBC524294:TBC524318 SRG524294:SRG524318 SHK524294:SHK524318 RXO524294:RXO524318 RNS524294:RNS524318 RDW524294:RDW524318 QUA524294:QUA524318 QKE524294:QKE524318 QAI524294:QAI524318 PQM524294:PQM524318 PGQ524294:PGQ524318 OWU524294:OWU524318 OMY524294:OMY524318 ODC524294:ODC524318 NTG524294:NTG524318 NJK524294:NJK524318 MZO524294:MZO524318 MPS524294:MPS524318 MFW524294:MFW524318 LWA524294:LWA524318 LME524294:LME524318 LCI524294:LCI524318 KSM524294:KSM524318 KIQ524294:KIQ524318 JYU524294:JYU524318 JOY524294:JOY524318 JFC524294:JFC524318 IVG524294:IVG524318 ILK524294:ILK524318 IBO524294:IBO524318 HRS524294:HRS524318 HHW524294:HHW524318 GYA524294:GYA524318 GOE524294:GOE524318 GEI524294:GEI524318 FUM524294:FUM524318 FKQ524294:FKQ524318 FAU524294:FAU524318 EQY524294:EQY524318 EHC524294:EHC524318 DXG524294:DXG524318 DNK524294:DNK524318 DDO524294:DDO524318 CTS524294:CTS524318 CJW524294:CJW524318 CAA524294:CAA524318 BQE524294:BQE524318 BGI524294:BGI524318 AWM524294:AWM524318 AMQ524294:AMQ524318 ACU524294:ACU524318 SY524294:SY524318 JC524294:JC524318 H524294:H524318 WVO458758:WVO458782 WLS458758:WLS458782 WBW458758:WBW458782 VSA458758:VSA458782 VIE458758:VIE458782 UYI458758:UYI458782 UOM458758:UOM458782 UEQ458758:UEQ458782 TUU458758:TUU458782 TKY458758:TKY458782 TBC458758:TBC458782 SRG458758:SRG458782 SHK458758:SHK458782 RXO458758:RXO458782 RNS458758:RNS458782 RDW458758:RDW458782 QUA458758:QUA458782 QKE458758:QKE458782 QAI458758:QAI458782 PQM458758:PQM458782 PGQ458758:PGQ458782 OWU458758:OWU458782 OMY458758:OMY458782 ODC458758:ODC458782 NTG458758:NTG458782 NJK458758:NJK458782 MZO458758:MZO458782 MPS458758:MPS458782 MFW458758:MFW458782 LWA458758:LWA458782 LME458758:LME458782 LCI458758:LCI458782 KSM458758:KSM458782 KIQ458758:KIQ458782 JYU458758:JYU458782 JOY458758:JOY458782 JFC458758:JFC458782 IVG458758:IVG458782 ILK458758:ILK458782 IBO458758:IBO458782 HRS458758:HRS458782 HHW458758:HHW458782 GYA458758:GYA458782 GOE458758:GOE458782 GEI458758:GEI458782 FUM458758:FUM458782 FKQ458758:FKQ458782 FAU458758:FAU458782 EQY458758:EQY458782 EHC458758:EHC458782 DXG458758:DXG458782 DNK458758:DNK458782 DDO458758:DDO458782 CTS458758:CTS458782 CJW458758:CJW458782 CAA458758:CAA458782 BQE458758:BQE458782 BGI458758:BGI458782 AWM458758:AWM458782 AMQ458758:AMQ458782 ACU458758:ACU458782 SY458758:SY458782 JC458758:JC458782 H458758:H458782 WVO393222:WVO393246 WLS393222:WLS393246 WBW393222:WBW393246 VSA393222:VSA393246 VIE393222:VIE393246 UYI393222:UYI393246 UOM393222:UOM393246 UEQ393222:UEQ393246 TUU393222:TUU393246 TKY393222:TKY393246 TBC393222:TBC393246 SRG393222:SRG393246 SHK393222:SHK393246 RXO393222:RXO393246 RNS393222:RNS393246 RDW393222:RDW393246 QUA393222:QUA393246 QKE393222:QKE393246 QAI393222:QAI393246 PQM393222:PQM393246 PGQ393222:PGQ393246 OWU393222:OWU393246 OMY393222:OMY393246 ODC393222:ODC393246 NTG393222:NTG393246 NJK393222:NJK393246 MZO393222:MZO393246 MPS393222:MPS393246 MFW393222:MFW393246 LWA393222:LWA393246 LME393222:LME393246 LCI393222:LCI393246 KSM393222:KSM393246 KIQ393222:KIQ393246 JYU393222:JYU393246 JOY393222:JOY393246 JFC393222:JFC393246 IVG393222:IVG393246 ILK393222:ILK393246 IBO393222:IBO393246 HRS393222:HRS393246 HHW393222:HHW393246 GYA393222:GYA393246 GOE393222:GOE393246 GEI393222:GEI393246 FUM393222:FUM393246 FKQ393222:FKQ393246 FAU393222:FAU393246 EQY393222:EQY393246 EHC393222:EHC393246 DXG393222:DXG393246 DNK393222:DNK393246 DDO393222:DDO393246 CTS393222:CTS393246 CJW393222:CJW393246 CAA393222:CAA393246 BQE393222:BQE393246 BGI393222:BGI393246 AWM393222:AWM393246 AMQ393222:AMQ393246 ACU393222:ACU393246 SY393222:SY393246 JC393222:JC393246 H393222:H393246 WVO327686:WVO327710 WLS327686:WLS327710 WBW327686:WBW327710 VSA327686:VSA327710 VIE327686:VIE327710 UYI327686:UYI327710 UOM327686:UOM327710 UEQ327686:UEQ327710 TUU327686:TUU327710 TKY327686:TKY327710 TBC327686:TBC327710 SRG327686:SRG327710 SHK327686:SHK327710 RXO327686:RXO327710 RNS327686:RNS327710 RDW327686:RDW327710 QUA327686:QUA327710 QKE327686:QKE327710 QAI327686:QAI327710 PQM327686:PQM327710 PGQ327686:PGQ327710 OWU327686:OWU327710 OMY327686:OMY327710 ODC327686:ODC327710 NTG327686:NTG327710 NJK327686:NJK327710 MZO327686:MZO327710 MPS327686:MPS327710 MFW327686:MFW327710 LWA327686:LWA327710 LME327686:LME327710 LCI327686:LCI327710 KSM327686:KSM327710 KIQ327686:KIQ327710 JYU327686:JYU327710 JOY327686:JOY327710 JFC327686:JFC327710 IVG327686:IVG327710 ILK327686:ILK327710 IBO327686:IBO327710 HRS327686:HRS327710 HHW327686:HHW327710 GYA327686:GYA327710 GOE327686:GOE327710 GEI327686:GEI327710 FUM327686:FUM327710 FKQ327686:FKQ327710 FAU327686:FAU327710 EQY327686:EQY327710 EHC327686:EHC327710 DXG327686:DXG327710 DNK327686:DNK327710 DDO327686:DDO327710 CTS327686:CTS327710 CJW327686:CJW327710 CAA327686:CAA327710 BQE327686:BQE327710 BGI327686:BGI327710 AWM327686:AWM327710 AMQ327686:AMQ327710 ACU327686:ACU327710 SY327686:SY327710 JC327686:JC327710 H327686:H327710 WVO262150:WVO262174 WLS262150:WLS262174 WBW262150:WBW262174 VSA262150:VSA262174 VIE262150:VIE262174 UYI262150:UYI262174 UOM262150:UOM262174 UEQ262150:UEQ262174 TUU262150:TUU262174 TKY262150:TKY262174 TBC262150:TBC262174 SRG262150:SRG262174 SHK262150:SHK262174 RXO262150:RXO262174 RNS262150:RNS262174 RDW262150:RDW262174 QUA262150:QUA262174 QKE262150:QKE262174 QAI262150:QAI262174 PQM262150:PQM262174 PGQ262150:PGQ262174 OWU262150:OWU262174 OMY262150:OMY262174 ODC262150:ODC262174 NTG262150:NTG262174 NJK262150:NJK262174 MZO262150:MZO262174 MPS262150:MPS262174 MFW262150:MFW262174 LWA262150:LWA262174 LME262150:LME262174 LCI262150:LCI262174 KSM262150:KSM262174 KIQ262150:KIQ262174 JYU262150:JYU262174 JOY262150:JOY262174 JFC262150:JFC262174 IVG262150:IVG262174 ILK262150:ILK262174 IBO262150:IBO262174 HRS262150:HRS262174 HHW262150:HHW262174 GYA262150:GYA262174 GOE262150:GOE262174 GEI262150:GEI262174 FUM262150:FUM262174 FKQ262150:FKQ262174 FAU262150:FAU262174 EQY262150:EQY262174 EHC262150:EHC262174 DXG262150:DXG262174 DNK262150:DNK262174 DDO262150:DDO262174 CTS262150:CTS262174 CJW262150:CJW262174 CAA262150:CAA262174 BQE262150:BQE262174 BGI262150:BGI262174 AWM262150:AWM262174 AMQ262150:AMQ262174 ACU262150:ACU262174 SY262150:SY262174 JC262150:JC262174 H262150:H262174 WVO196614:WVO196638 WLS196614:WLS196638 WBW196614:WBW196638 VSA196614:VSA196638 VIE196614:VIE196638 UYI196614:UYI196638 UOM196614:UOM196638 UEQ196614:UEQ196638 TUU196614:TUU196638 TKY196614:TKY196638 TBC196614:TBC196638 SRG196614:SRG196638 SHK196614:SHK196638 RXO196614:RXO196638 RNS196614:RNS196638 RDW196614:RDW196638 QUA196614:QUA196638 QKE196614:QKE196638 QAI196614:QAI196638 PQM196614:PQM196638 PGQ196614:PGQ196638 OWU196614:OWU196638 OMY196614:OMY196638 ODC196614:ODC196638 NTG196614:NTG196638 NJK196614:NJK196638 MZO196614:MZO196638 MPS196614:MPS196638 MFW196614:MFW196638 LWA196614:LWA196638 LME196614:LME196638 LCI196614:LCI196638 KSM196614:KSM196638 KIQ196614:KIQ196638 JYU196614:JYU196638 JOY196614:JOY196638 JFC196614:JFC196638 IVG196614:IVG196638 ILK196614:ILK196638 IBO196614:IBO196638 HRS196614:HRS196638 HHW196614:HHW196638 GYA196614:GYA196638 GOE196614:GOE196638 GEI196614:GEI196638 FUM196614:FUM196638 FKQ196614:FKQ196638 FAU196614:FAU196638 EQY196614:EQY196638 EHC196614:EHC196638 DXG196614:DXG196638 DNK196614:DNK196638 DDO196614:DDO196638 CTS196614:CTS196638 CJW196614:CJW196638 CAA196614:CAA196638 BQE196614:BQE196638 BGI196614:BGI196638 AWM196614:AWM196638 AMQ196614:AMQ196638 ACU196614:ACU196638 SY196614:SY196638 JC196614:JC196638 H196614:H196638 WVO131078:WVO131102 WLS131078:WLS131102 WBW131078:WBW131102 VSA131078:VSA131102 VIE131078:VIE131102 UYI131078:UYI131102 UOM131078:UOM131102 UEQ131078:UEQ131102 TUU131078:TUU131102 TKY131078:TKY131102 TBC131078:TBC131102 SRG131078:SRG131102 SHK131078:SHK131102 RXO131078:RXO131102 RNS131078:RNS131102 RDW131078:RDW131102 QUA131078:QUA131102 QKE131078:QKE131102 QAI131078:QAI131102 PQM131078:PQM131102 PGQ131078:PGQ131102 OWU131078:OWU131102 OMY131078:OMY131102 ODC131078:ODC131102 NTG131078:NTG131102 NJK131078:NJK131102 MZO131078:MZO131102 MPS131078:MPS131102 MFW131078:MFW131102 LWA131078:LWA131102 LME131078:LME131102 LCI131078:LCI131102 KSM131078:KSM131102 KIQ131078:KIQ131102 JYU131078:JYU131102 JOY131078:JOY131102 JFC131078:JFC131102 IVG131078:IVG131102 ILK131078:ILK131102 IBO131078:IBO131102 HRS131078:HRS131102 HHW131078:HHW131102 GYA131078:GYA131102 GOE131078:GOE131102 GEI131078:GEI131102 FUM131078:FUM131102 FKQ131078:FKQ131102 FAU131078:FAU131102 EQY131078:EQY131102 EHC131078:EHC131102 DXG131078:DXG131102 DNK131078:DNK131102 DDO131078:DDO131102 CTS131078:CTS131102 CJW131078:CJW131102 CAA131078:CAA131102 BQE131078:BQE131102 BGI131078:BGI131102 AWM131078:AWM131102 AMQ131078:AMQ131102 ACU131078:ACU131102 SY131078:SY131102 JC131078:JC131102 H131078:H131102 WVO65542:WVO65566 WLS65542:WLS65566 WBW65542:WBW65566 VSA65542:VSA65566 VIE65542:VIE65566 UYI65542:UYI65566 UOM65542:UOM65566 UEQ65542:UEQ65566 TUU65542:TUU65566 TKY65542:TKY65566 TBC65542:TBC65566 SRG65542:SRG65566 SHK65542:SHK65566 RXO65542:RXO65566 RNS65542:RNS65566 RDW65542:RDW65566 QUA65542:QUA65566 QKE65542:QKE65566 QAI65542:QAI65566 PQM65542:PQM65566 PGQ65542:PGQ65566 OWU65542:OWU65566 OMY65542:OMY65566 ODC65542:ODC65566 NTG65542:NTG65566 NJK65542:NJK65566 MZO65542:MZO65566 MPS65542:MPS65566 MFW65542:MFW65566 LWA65542:LWA65566 LME65542:LME65566 LCI65542:LCI65566 KSM65542:KSM65566 KIQ65542:KIQ65566 JYU65542:JYU65566 JOY65542:JOY65566 JFC65542:JFC65566 IVG65542:IVG65566 ILK65542:ILK65566 IBO65542:IBO65566 HRS65542:HRS65566 HHW65542:HHW65566 GYA65542:GYA65566 GOE65542:GOE65566 GEI65542:GEI65566 FUM65542:FUM65566 FKQ65542:FKQ65566 FAU65542:FAU65566 EQY65542:EQY65566 EHC65542:EHC65566 DXG65542:DXG65566 DNK65542:DNK65566 DDO65542:DDO65566 CTS65542:CTS65566 CJW65542:CJW65566 CAA65542:CAA65566 BQE65542:BQE65566 BGI65542:BGI65566 AWM65542:AWM65566 AMQ65542:AMQ65566 ACU65542:ACU65566 SY65542:SY65566 JC65542:JC65566 I16:K45" xr:uid="{00000000-0002-0000-0100-000000000000}">
      <formula1>$L$19:$L$21</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1E6E01D-D833-45C6-9255-B32DDF487E3A}">
          <x14:formula1>
            <xm:f>peidetud!$B$1:$B$4</xm:f>
          </x14:formula1>
          <xm:sqref>H35:H45 H16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3E559-7D1E-4D76-AF30-2350870F50B6}">
  <dimension ref="A1:N103"/>
  <sheetViews>
    <sheetView topLeftCell="A2" zoomScale="130" zoomScaleNormal="130" workbookViewId="0">
      <selection activeCell="A2" sqref="A2:N2"/>
    </sheetView>
  </sheetViews>
  <sheetFormatPr defaultColWidth="16" defaultRowHeight="12.75" x14ac:dyDescent="0.2"/>
  <cols>
    <col min="1" max="1" width="9.28515625" style="62" customWidth="1"/>
    <col min="2" max="16384" width="16" style="62"/>
  </cols>
  <sheetData>
    <row r="1" spans="1:14" ht="18.75" x14ac:dyDescent="0.3">
      <c r="A1" s="65" t="s">
        <v>91</v>
      </c>
    </row>
    <row r="2" spans="1:14" ht="151.35" customHeight="1" x14ac:dyDescent="0.2">
      <c r="A2" s="131" t="s">
        <v>107</v>
      </c>
      <c r="B2" s="132"/>
      <c r="C2" s="132"/>
      <c r="D2" s="132"/>
      <c r="E2" s="132"/>
      <c r="F2" s="132"/>
      <c r="G2" s="132"/>
      <c r="H2" s="132"/>
      <c r="I2" s="132"/>
      <c r="J2" s="132"/>
      <c r="K2" s="132"/>
      <c r="L2" s="132"/>
      <c r="M2" s="132"/>
      <c r="N2" s="132"/>
    </row>
    <row r="3" spans="1:14" ht="51" x14ac:dyDescent="0.2">
      <c r="A3" s="63" t="s">
        <v>77</v>
      </c>
      <c r="B3" s="66" t="s">
        <v>78</v>
      </c>
      <c r="C3" s="66" t="s">
        <v>79</v>
      </c>
      <c r="D3" s="66" t="s">
        <v>80</v>
      </c>
      <c r="E3" s="66" t="s">
        <v>81</v>
      </c>
      <c r="F3" s="66" t="s">
        <v>82</v>
      </c>
      <c r="G3" s="66" t="s">
        <v>101</v>
      </c>
      <c r="H3" s="66" t="s">
        <v>102</v>
      </c>
      <c r="I3" s="66" t="s">
        <v>83</v>
      </c>
      <c r="J3" s="66" t="s">
        <v>103</v>
      </c>
      <c r="K3" s="66" t="s">
        <v>104</v>
      </c>
      <c r="L3" s="66" t="s">
        <v>105</v>
      </c>
      <c r="M3" s="66" t="s">
        <v>106</v>
      </c>
      <c r="N3" s="66" t="s">
        <v>84</v>
      </c>
    </row>
    <row r="4" spans="1:14" x14ac:dyDescent="0.2">
      <c r="A4" s="64">
        <v>1</v>
      </c>
      <c r="B4" s="79" t="str">
        <f>'Kasusaajate kontroll-leht'!B16</f>
        <v/>
      </c>
      <c r="C4" s="67"/>
      <c r="D4" s="67"/>
      <c r="E4" s="67"/>
      <c r="F4" s="67" t="s">
        <v>90</v>
      </c>
      <c r="G4" s="67"/>
      <c r="H4" s="67"/>
      <c r="I4" s="67">
        <f>INDEX('Kasusaajate kontroll-leht'!H16:H45,MATCH('SISi importimise andmed'!B4,'Kasusaajate kontroll-leht'!C16,0))</f>
        <v>0</v>
      </c>
      <c r="J4" s="68">
        <f>'Kasusaajate kontroll-leht'!$D$6</f>
        <v>0</v>
      </c>
      <c r="K4" s="67"/>
      <c r="L4" s="67" t="s">
        <v>24</v>
      </c>
      <c r="M4" s="67"/>
      <c r="N4" s="67"/>
    </row>
    <row r="5" spans="1:14" x14ac:dyDescent="0.2">
      <c r="A5" s="64">
        <v>2</v>
      </c>
      <c r="B5" s="79" t="str">
        <f>'Kasusaajate kontroll-leht'!B17</f>
        <v/>
      </c>
      <c r="C5" s="67"/>
      <c r="D5" s="67"/>
      <c r="E5" s="67"/>
      <c r="F5" s="67" t="s">
        <v>90</v>
      </c>
      <c r="G5" s="67"/>
      <c r="H5" s="67"/>
      <c r="I5" s="67" t="e">
        <f>INDEX('Kasusaajate kontroll-leht'!H17:H46,MATCH('SISi importimise andmed'!B5,'Kasusaajate kontroll-leht'!C17,0))</f>
        <v>#N/A</v>
      </c>
      <c r="J5" s="68">
        <f>'Kasusaajate kontroll-leht'!$D$6</f>
        <v>0</v>
      </c>
      <c r="K5" s="67"/>
      <c r="L5" s="67" t="s">
        <v>24</v>
      </c>
      <c r="M5" s="67"/>
      <c r="N5" s="67"/>
    </row>
    <row r="6" spans="1:14" x14ac:dyDescent="0.2">
      <c r="A6" s="64">
        <v>3</v>
      </c>
      <c r="B6" s="79" t="str">
        <f>'Kasusaajate kontroll-leht'!B18</f>
        <v/>
      </c>
      <c r="C6" s="67"/>
      <c r="D6" s="67"/>
      <c r="E6" s="67"/>
      <c r="F6" s="67" t="s">
        <v>90</v>
      </c>
      <c r="G6" s="67"/>
      <c r="H6" s="67"/>
      <c r="I6" s="67" t="e">
        <f>INDEX('Kasusaajate kontroll-leht'!H18:H47,MATCH('SISi importimise andmed'!B6,'Kasusaajate kontroll-leht'!C18,0))</f>
        <v>#N/A</v>
      </c>
      <c r="J6" s="68">
        <f>'Kasusaajate kontroll-leht'!$D$6</f>
        <v>0</v>
      </c>
      <c r="K6" s="67"/>
      <c r="L6" s="67" t="s">
        <v>24</v>
      </c>
      <c r="M6" s="67"/>
      <c r="N6" s="67"/>
    </row>
    <row r="7" spans="1:14" x14ac:dyDescent="0.2">
      <c r="A7" s="64">
        <v>4</v>
      </c>
      <c r="B7" s="79" t="str">
        <f>'Kasusaajate kontroll-leht'!B19</f>
        <v/>
      </c>
      <c r="C7" s="67"/>
      <c r="D7" s="67"/>
      <c r="E7" s="67"/>
      <c r="F7" s="67" t="s">
        <v>90</v>
      </c>
      <c r="G7" s="67"/>
      <c r="H7" s="67"/>
      <c r="I7" s="67" t="e">
        <f>INDEX('Kasusaajate kontroll-leht'!H19:H48,MATCH('SISi importimise andmed'!B7,'Kasusaajate kontroll-leht'!C19,0))</f>
        <v>#N/A</v>
      </c>
      <c r="J7" s="68">
        <f>'Kasusaajate kontroll-leht'!$D$6</f>
        <v>0</v>
      </c>
      <c r="K7" s="67"/>
      <c r="L7" s="67" t="s">
        <v>24</v>
      </c>
      <c r="M7" s="67"/>
      <c r="N7" s="67"/>
    </row>
    <row r="8" spans="1:14" x14ac:dyDescent="0.2">
      <c r="A8" s="64">
        <v>5</v>
      </c>
      <c r="B8" s="79" t="str">
        <f>'Kasusaajate kontroll-leht'!B20</f>
        <v/>
      </c>
      <c r="C8" s="67"/>
      <c r="D8" s="67"/>
      <c r="E8" s="67"/>
      <c r="F8" s="67" t="s">
        <v>90</v>
      </c>
      <c r="G8" s="67"/>
      <c r="H8" s="67"/>
      <c r="I8" s="67" t="e">
        <f>INDEX('Kasusaajate kontroll-leht'!H20:H49,MATCH('SISi importimise andmed'!B8,'Kasusaajate kontroll-leht'!C20,0))</f>
        <v>#N/A</v>
      </c>
      <c r="J8" s="68">
        <f>'Kasusaajate kontroll-leht'!$D$6</f>
        <v>0</v>
      </c>
      <c r="K8" s="67"/>
      <c r="L8" s="67" t="s">
        <v>24</v>
      </c>
      <c r="M8" s="67"/>
      <c r="N8" s="67"/>
    </row>
    <row r="9" spans="1:14" x14ac:dyDescent="0.2">
      <c r="A9" s="64">
        <v>6</v>
      </c>
      <c r="B9" s="79" t="str">
        <f>'Kasusaajate kontroll-leht'!B21</f>
        <v/>
      </c>
      <c r="C9" s="67"/>
      <c r="D9" s="67"/>
      <c r="E9" s="67"/>
      <c r="F9" s="67" t="s">
        <v>90</v>
      </c>
      <c r="G9" s="67"/>
      <c r="H9" s="67"/>
      <c r="I9" s="67" t="e">
        <f>INDEX('Kasusaajate kontroll-leht'!H21:H50,MATCH('SISi importimise andmed'!B9,'Kasusaajate kontroll-leht'!C21,0))</f>
        <v>#N/A</v>
      </c>
      <c r="J9" s="68">
        <f>'Kasusaajate kontroll-leht'!$D$6</f>
        <v>0</v>
      </c>
      <c r="K9" s="67"/>
      <c r="L9" s="67" t="s">
        <v>24</v>
      </c>
      <c r="M9" s="67"/>
      <c r="N9" s="67"/>
    </row>
    <row r="10" spans="1:14" x14ac:dyDescent="0.2">
      <c r="A10" s="64">
        <v>7</v>
      </c>
      <c r="B10" s="79" t="str">
        <f>'Kasusaajate kontroll-leht'!B22</f>
        <v/>
      </c>
      <c r="C10" s="67"/>
      <c r="D10" s="67"/>
      <c r="E10" s="67"/>
      <c r="F10" s="67" t="s">
        <v>90</v>
      </c>
      <c r="G10" s="67"/>
      <c r="H10" s="67"/>
      <c r="I10" s="67" t="e">
        <f>INDEX('Kasusaajate kontroll-leht'!H22:H51,MATCH('SISi importimise andmed'!B10,'Kasusaajate kontroll-leht'!C22,0))</f>
        <v>#N/A</v>
      </c>
      <c r="J10" s="68">
        <f>'Kasusaajate kontroll-leht'!$D$6</f>
        <v>0</v>
      </c>
      <c r="K10" s="67"/>
      <c r="L10" s="67" t="s">
        <v>24</v>
      </c>
      <c r="M10" s="67"/>
      <c r="N10" s="67"/>
    </row>
    <row r="11" spans="1:14" x14ac:dyDescent="0.2">
      <c r="A11" s="64">
        <v>8</v>
      </c>
      <c r="B11" s="79" t="str">
        <f>'Kasusaajate kontroll-leht'!B23</f>
        <v/>
      </c>
      <c r="C11" s="67"/>
      <c r="D11" s="67"/>
      <c r="E11" s="67"/>
      <c r="F11" s="67" t="s">
        <v>90</v>
      </c>
      <c r="G11" s="67"/>
      <c r="H11" s="67"/>
      <c r="I11" s="67" t="e">
        <f>INDEX('Kasusaajate kontroll-leht'!H23:H52,MATCH('SISi importimise andmed'!B11,'Kasusaajate kontroll-leht'!C23,0))</f>
        <v>#N/A</v>
      </c>
      <c r="J11" s="68">
        <f>'Kasusaajate kontroll-leht'!$D$6</f>
        <v>0</v>
      </c>
      <c r="K11" s="67"/>
      <c r="L11" s="67" t="s">
        <v>24</v>
      </c>
      <c r="M11" s="67"/>
      <c r="N11" s="67"/>
    </row>
    <row r="12" spans="1:14" x14ac:dyDescent="0.2">
      <c r="A12" s="64">
        <v>9</v>
      </c>
      <c r="B12" s="79" t="str">
        <f>'Kasusaajate kontroll-leht'!B24</f>
        <v/>
      </c>
      <c r="C12" s="67"/>
      <c r="D12" s="67"/>
      <c r="E12" s="67"/>
      <c r="F12" s="67" t="s">
        <v>90</v>
      </c>
      <c r="G12" s="67"/>
      <c r="H12" s="67"/>
      <c r="I12" s="67" t="e">
        <f>INDEX('Kasusaajate kontroll-leht'!H24:H53,MATCH('SISi importimise andmed'!B12,'Kasusaajate kontroll-leht'!C24,0))</f>
        <v>#N/A</v>
      </c>
      <c r="J12" s="68">
        <f>'Kasusaajate kontroll-leht'!$D$6</f>
        <v>0</v>
      </c>
      <c r="K12" s="67"/>
      <c r="L12" s="67" t="s">
        <v>24</v>
      </c>
      <c r="M12" s="67"/>
      <c r="N12" s="67"/>
    </row>
    <row r="13" spans="1:14" x14ac:dyDescent="0.2">
      <c r="A13" s="64">
        <v>10</v>
      </c>
      <c r="B13" s="79" t="str">
        <f>'Kasusaajate kontroll-leht'!B25</f>
        <v/>
      </c>
      <c r="C13" s="67"/>
      <c r="D13" s="67"/>
      <c r="E13" s="67"/>
      <c r="F13" s="67" t="s">
        <v>90</v>
      </c>
      <c r="G13" s="67"/>
      <c r="H13" s="67"/>
      <c r="I13" s="67" t="e">
        <f>INDEX('Kasusaajate kontroll-leht'!H25:H54,MATCH('SISi importimise andmed'!B13,'Kasusaajate kontroll-leht'!C25,0))</f>
        <v>#N/A</v>
      </c>
      <c r="J13" s="68">
        <f>'Kasusaajate kontroll-leht'!$D$6</f>
        <v>0</v>
      </c>
      <c r="K13" s="67"/>
      <c r="L13" s="67" t="s">
        <v>24</v>
      </c>
      <c r="M13" s="67"/>
      <c r="N13" s="67"/>
    </row>
    <row r="14" spans="1:14" x14ac:dyDescent="0.2">
      <c r="A14" s="64">
        <v>11</v>
      </c>
      <c r="B14" s="79" t="str">
        <f>'Kasusaajate kontroll-leht'!B26</f>
        <v/>
      </c>
      <c r="C14" s="67"/>
      <c r="D14" s="67"/>
      <c r="E14" s="67"/>
      <c r="F14" s="67" t="s">
        <v>90</v>
      </c>
      <c r="G14" s="67"/>
      <c r="H14" s="67"/>
      <c r="I14" s="67" t="e">
        <f>INDEX('Kasusaajate kontroll-leht'!H26:H55,MATCH('SISi importimise andmed'!B14,'Kasusaajate kontroll-leht'!C26,0))</f>
        <v>#N/A</v>
      </c>
      <c r="J14" s="68">
        <f>'Kasusaajate kontroll-leht'!$D$6</f>
        <v>0</v>
      </c>
      <c r="K14" s="67"/>
      <c r="L14" s="67" t="s">
        <v>24</v>
      </c>
      <c r="M14" s="67"/>
      <c r="N14" s="67"/>
    </row>
    <row r="15" spans="1:14" x14ac:dyDescent="0.2">
      <c r="A15" s="64">
        <v>12</v>
      </c>
      <c r="B15" s="79" t="str">
        <f>'Kasusaajate kontroll-leht'!B27</f>
        <v/>
      </c>
      <c r="C15" s="67"/>
      <c r="D15" s="67"/>
      <c r="E15" s="67"/>
      <c r="F15" s="67" t="s">
        <v>90</v>
      </c>
      <c r="G15" s="67"/>
      <c r="H15" s="67"/>
      <c r="I15" s="67" t="e">
        <f>INDEX('Kasusaajate kontroll-leht'!H27:H56,MATCH('SISi importimise andmed'!B15,'Kasusaajate kontroll-leht'!C27,0))</f>
        <v>#N/A</v>
      </c>
      <c r="J15" s="68">
        <f>'Kasusaajate kontroll-leht'!$D$6</f>
        <v>0</v>
      </c>
      <c r="K15" s="67"/>
      <c r="L15" s="67" t="s">
        <v>24</v>
      </c>
      <c r="M15" s="67"/>
      <c r="N15" s="67"/>
    </row>
    <row r="16" spans="1:14" x14ac:dyDescent="0.2">
      <c r="A16" s="64">
        <v>13</v>
      </c>
      <c r="B16" s="79" t="str">
        <f>'Kasusaajate kontroll-leht'!B28</f>
        <v/>
      </c>
      <c r="C16" s="67"/>
      <c r="D16" s="67"/>
      <c r="E16" s="67"/>
      <c r="F16" s="67" t="s">
        <v>90</v>
      </c>
      <c r="G16" s="67"/>
      <c r="H16" s="67"/>
      <c r="I16" s="67" t="e">
        <f>INDEX('Kasusaajate kontroll-leht'!H28:H57,MATCH('SISi importimise andmed'!B16,'Kasusaajate kontroll-leht'!C28,0))</f>
        <v>#N/A</v>
      </c>
      <c r="J16" s="68">
        <f>'Kasusaajate kontroll-leht'!$D$6</f>
        <v>0</v>
      </c>
      <c r="K16" s="67"/>
      <c r="L16" s="67" t="s">
        <v>24</v>
      </c>
      <c r="M16" s="67"/>
      <c r="N16" s="67"/>
    </row>
    <row r="17" spans="1:14" x14ac:dyDescent="0.2">
      <c r="A17" s="64">
        <v>14</v>
      </c>
      <c r="B17" s="79" t="str">
        <f>'Kasusaajate kontroll-leht'!B29</f>
        <v/>
      </c>
      <c r="C17" s="67"/>
      <c r="D17" s="67"/>
      <c r="E17" s="67"/>
      <c r="F17" s="67" t="s">
        <v>90</v>
      </c>
      <c r="G17" s="67"/>
      <c r="H17" s="67"/>
      <c r="I17" s="67" t="e">
        <f>INDEX('Kasusaajate kontroll-leht'!H29:H58,MATCH('SISi importimise andmed'!B17,'Kasusaajate kontroll-leht'!C29,0))</f>
        <v>#N/A</v>
      </c>
      <c r="J17" s="68">
        <f>'Kasusaajate kontroll-leht'!$D$6</f>
        <v>0</v>
      </c>
      <c r="K17" s="67"/>
      <c r="L17" s="67" t="s">
        <v>24</v>
      </c>
      <c r="M17" s="67"/>
      <c r="N17" s="67"/>
    </row>
    <row r="18" spans="1:14" x14ac:dyDescent="0.2">
      <c r="A18" s="64">
        <v>15</v>
      </c>
      <c r="B18" s="79" t="str">
        <f>'Kasusaajate kontroll-leht'!B30</f>
        <v/>
      </c>
      <c r="C18" s="67"/>
      <c r="D18" s="67"/>
      <c r="E18" s="67"/>
      <c r="F18" s="67" t="s">
        <v>90</v>
      </c>
      <c r="G18" s="67"/>
      <c r="H18" s="67"/>
      <c r="I18" s="67" t="e">
        <f>INDEX('Kasusaajate kontroll-leht'!H30:H59,MATCH('SISi importimise andmed'!B18,'Kasusaajate kontroll-leht'!C30,0))</f>
        <v>#N/A</v>
      </c>
      <c r="J18" s="68">
        <f>'Kasusaajate kontroll-leht'!$D$6</f>
        <v>0</v>
      </c>
      <c r="K18" s="67"/>
      <c r="L18" s="67" t="s">
        <v>24</v>
      </c>
      <c r="M18" s="67"/>
      <c r="N18" s="67"/>
    </row>
    <row r="19" spans="1:14" x14ac:dyDescent="0.2">
      <c r="A19" s="64">
        <v>16</v>
      </c>
      <c r="B19" s="79" t="str">
        <f>'Kasusaajate kontroll-leht'!B31</f>
        <v/>
      </c>
      <c r="C19" s="67"/>
      <c r="D19" s="67"/>
      <c r="E19" s="67"/>
      <c r="F19" s="67" t="s">
        <v>90</v>
      </c>
      <c r="G19" s="67"/>
      <c r="H19" s="67"/>
      <c r="I19" s="67" t="e">
        <f>INDEX('Kasusaajate kontroll-leht'!H31:H60,MATCH('SISi importimise andmed'!B19,'Kasusaajate kontroll-leht'!C31,0))</f>
        <v>#N/A</v>
      </c>
      <c r="J19" s="68">
        <f>'Kasusaajate kontroll-leht'!$D$6</f>
        <v>0</v>
      </c>
      <c r="K19" s="67"/>
      <c r="L19" s="67" t="s">
        <v>24</v>
      </c>
      <c r="M19" s="67"/>
      <c r="N19" s="67"/>
    </row>
    <row r="20" spans="1:14" x14ac:dyDescent="0.2">
      <c r="A20" s="64">
        <v>17</v>
      </c>
      <c r="B20" s="79" t="str">
        <f>'Kasusaajate kontroll-leht'!B32</f>
        <v/>
      </c>
      <c r="C20" s="67"/>
      <c r="D20" s="67"/>
      <c r="E20" s="67"/>
      <c r="F20" s="67" t="s">
        <v>90</v>
      </c>
      <c r="G20" s="67"/>
      <c r="H20" s="67"/>
      <c r="I20" s="67" t="e">
        <f>INDEX('Kasusaajate kontroll-leht'!H32:H61,MATCH('SISi importimise andmed'!B20,'Kasusaajate kontroll-leht'!C32,0))</f>
        <v>#N/A</v>
      </c>
      <c r="J20" s="68">
        <f>'Kasusaajate kontroll-leht'!$D$6</f>
        <v>0</v>
      </c>
      <c r="K20" s="67"/>
      <c r="L20" s="67" t="s">
        <v>24</v>
      </c>
      <c r="M20" s="67"/>
      <c r="N20" s="67"/>
    </row>
    <row r="21" spans="1:14" x14ac:dyDescent="0.2">
      <c r="A21" s="64">
        <v>18</v>
      </c>
      <c r="B21" s="79" t="str">
        <f>'Kasusaajate kontroll-leht'!B33</f>
        <v/>
      </c>
      <c r="C21" s="67"/>
      <c r="D21" s="67"/>
      <c r="E21" s="67"/>
      <c r="F21" s="67" t="s">
        <v>90</v>
      </c>
      <c r="G21" s="67"/>
      <c r="H21" s="67"/>
      <c r="I21" s="67" t="e">
        <f>INDEX('Kasusaajate kontroll-leht'!H33:H62,MATCH('SISi importimise andmed'!B21,'Kasusaajate kontroll-leht'!C33,0))</f>
        <v>#N/A</v>
      </c>
      <c r="J21" s="68">
        <f>'Kasusaajate kontroll-leht'!$D$6</f>
        <v>0</v>
      </c>
      <c r="K21" s="67"/>
      <c r="L21" s="67" t="s">
        <v>24</v>
      </c>
      <c r="M21" s="67"/>
      <c r="N21" s="67"/>
    </row>
    <row r="22" spans="1:14" x14ac:dyDescent="0.2">
      <c r="A22" s="64">
        <v>19</v>
      </c>
      <c r="B22" s="79" t="str">
        <f>'Kasusaajate kontroll-leht'!B34</f>
        <v/>
      </c>
      <c r="C22" s="67"/>
      <c r="D22" s="67"/>
      <c r="E22" s="67"/>
      <c r="F22" s="67" t="s">
        <v>90</v>
      </c>
      <c r="G22" s="67"/>
      <c r="H22" s="67"/>
      <c r="I22" s="67" t="e">
        <f>INDEX('Kasusaajate kontroll-leht'!H34:H63,MATCH('SISi importimise andmed'!B22,'Kasusaajate kontroll-leht'!C34,0))</f>
        <v>#N/A</v>
      </c>
      <c r="J22" s="68">
        <f>'Kasusaajate kontroll-leht'!$D$6</f>
        <v>0</v>
      </c>
      <c r="K22" s="67"/>
      <c r="L22" s="67" t="s">
        <v>24</v>
      </c>
      <c r="M22" s="67"/>
      <c r="N22" s="67"/>
    </row>
    <row r="23" spans="1:14" x14ac:dyDescent="0.2">
      <c r="A23" s="64">
        <v>20</v>
      </c>
      <c r="B23" s="79" t="str">
        <f>'Kasusaajate kontroll-leht'!B35</f>
        <v/>
      </c>
      <c r="C23" s="67"/>
      <c r="D23" s="67"/>
      <c r="E23" s="67"/>
      <c r="F23" s="67" t="s">
        <v>90</v>
      </c>
      <c r="G23" s="67"/>
      <c r="H23" s="67"/>
      <c r="I23" s="67" t="e">
        <f>INDEX('Kasusaajate kontroll-leht'!H35:H64,MATCH('SISi importimise andmed'!B23,'Kasusaajate kontroll-leht'!C35,0))</f>
        <v>#N/A</v>
      </c>
      <c r="J23" s="68">
        <f>'Kasusaajate kontroll-leht'!$D$6</f>
        <v>0</v>
      </c>
      <c r="K23" s="67"/>
      <c r="L23" s="67" t="s">
        <v>24</v>
      </c>
      <c r="M23" s="67"/>
      <c r="N23" s="67"/>
    </row>
    <row r="24" spans="1:14" x14ac:dyDescent="0.2">
      <c r="A24" s="64">
        <v>21</v>
      </c>
      <c r="B24" s="79" t="str">
        <f>'Kasusaajate kontroll-leht'!B36</f>
        <v/>
      </c>
      <c r="C24" s="67"/>
      <c r="D24" s="67"/>
      <c r="E24" s="67"/>
      <c r="F24" s="67" t="s">
        <v>90</v>
      </c>
      <c r="G24" s="67"/>
      <c r="H24" s="67"/>
      <c r="I24" s="67" t="e">
        <f>INDEX('Kasusaajate kontroll-leht'!H36:H65,MATCH('SISi importimise andmed'!B24,'Kasusaajate kontroll-leht'!C36,0))</f>
        <v>#N/A</v>
      </c>
      <c r="J24" s="68">
        <f>'Kasusaajate kontroll-leht'!$D$6</f>
        <v>0</v>
      </c>
      <c r="K24" s="67"/>
      <c r="L24" s="67" t="s">
        <v>24</v>
      </c>
      <c r="M24" s="67"/>
      <c r="N24" s="67"/>
    </row>
    <row r="25" spans="1:14" x14ac:dyDescent="0.2">
      <c r="A25" s="64">
        <v>22</v>
      </c>
      <c r="B25" s="79" t="str">
        <f>'Kasusaajate kontroll-leht'!B37</f>
        <v/>
      </c>
      <c r="C25" s="67"/>
      <c r="D25" s="67"/>
      <c r="E25" s="67"/>
      <c r="F25" s="67" t="s">
        <v>90</v>
      </c>
      <c r="G25" s="67"/>
      <c r="H25" s="67"/>
      <c r="I25" s="67" t="e">
        <f>INDEX('Kasusaajate kontroll-leht'!H37:H66,MATCH('SISi importimise andmed'!B25,'Kasusaajate kontroll-leht'!C37,0))</f>
        <v>#N/A</v>
      </c>
      <c r="J25" s="68">
        <f>'Kasusaajate kontroll-leht'!$D$6</f>
        <v>0</v>
      </c>
      <c r="K25" s="67"/>
      <c r="L25" s="67" t="s">
        <v>24</v>
      </c>
      <c r="M25" s="67"/>
      <c r="N25" s="67"/>
    </row>
    <row r="26" spans="1:14" x14ac:dyDescent="0.2">
      <c r="A26" s="64">
        <v>23</v>
      </c>
      <c r="B26" s="79" t="str">
        <f>'Kasusaajate kontroll-leht'!B38</f>
        <v/>
      </c>
      <c r="C26" s="67"/>
      <c r="D26" s="67"/>
      <c r="E26" s="67"/>
      <c r="F26" s="67" t="s">
        <v>90</v>
      </c>
      <c r="G26" s="67"/>
      <c r="H26" s="67"/>
      <c r="I26" s="67" t="e">
        <f>INDEX('Kasusaajate kontroll-leht'!H38:H67,MATCH('SISi importimise andmed'!B26,'Kasusaajate kontroll-leht'!C38,0))</f>
        <v>#N/A</v>
      </c>
      <c r="J26" s="68">
        <f>'Kasusaajate kontroll-leht'!$D$6</f>
        <v>0</v>
      </c>
      <c r="K26" s="67"/>
      <c r="L26" s="67" t="s">
        <v>24</v>
      </c>
      <c r="M26" s="67"/>
      <c r="N26" s="67"/>
    </row>
    <row r="27" spans="1:14" x14ac:dyDescent="0.2">
      <c r="A27" s="64">
        <v>24</v>
      </c>
      <c r="B27" s="79" t="str">
        <f>'Kasusaajate kontroll-leht'!B39</f>
        <v/>
      </c>
      <c r="C27" s="67"/>
      <c r="D27" s="67"/>
      <c r="E27" s="67"/>
      <c r="F27" s="67" t="s">
        <v>90</v>
      </c>
      <c r="G27" s="67"/>
      <c r="H27" s="67"/>
      <c r="I27" s="67" t="e">
        <f>INDEX('Kasusaajate kontroll-leht'!H39:H68,MATCH('SISi importimise andmed'!B27,'Kasusaajate kontroll-leht'!C39,0))</f>
        <v>#N/A</v>
      </c>
      <c r="J27" s="68">
        <f>'Kasusaajate kontroll-leht'!$D$6</f>
        <v>0</v>
      </c>
      <c r="K27" s="67"/>
      <c r="L27" s="67" t="s">
        <v>24</v>
      </c>
      <c r="M27" s="67"/>
      <c r="N27" s="67"/>
    </row>
    <row r="28" spans="1:14" x14ac:dyDescent="0.2">
      <c r="A28" s="64">
        <v>25</v>
      </c>
      <c r="B28" s="79" t="str">
        <f>'Kasusaajate kontroll-leht'!B40</f>
        <v/>
      </c>
      <c r="C28" s="67"/>
      <c r="D28" s="67"/>
      <c r="E28" s="67"/>
      <c r="F28" s="67" t="s">
        <v>90</v>
      </c>
      <c r="G28" s="67"/>
      <c r="H28" s="67"/>
      <c r="I28" s="67" t="e">
        <f>INDEX('Kasusaajate kontroll-leht'!H40:H69,MATCH('SISi importimise andmed'!B28,'Kasusaajate kontroll-leht'!C40,0))</f>
        <v>#N/A</v>
      </c>
      <c r="J28" s="68">
        <f>'Kasusaajate kontroll-leht'!$D$6</f>
        <v>0</v>
      </c>
      <c r="K28" s="67"/>
      <c r="L28" s="67" t="s">
        <v>24</v>
      </c>
      <c r="M28" s="67"/>
      <c r="N28" s="67"/>
    </row>
    <row r="29" spans="1:14" x14ac:dyDescent="0.2">
      <c r="A29" s="64">
        <v>26</v>
      </c>
      <c r="B29" s="79" t="str">
        <f>'Kasusaajate kontroll-leht'!B41</f>
        <v/>
      </c>
      <c r="C29" s="67"/>
      <c r="D29" s="67"/>
      <c r="E29" s="67"/>
      <c r="F29" s="67" t="s">
        <v>90</v>
      </c>
      <c r="G29" s="67"/>
      <c r="H29" s="67"/>
      <c r="I29" s="67" t="e">
        <f>INDEX('Kasusaajate kontroll-leht'!H41:H70,MATCH('SISi importimise andmed'!B29,'Kasusaajate kontroll-leht'!C41,0))</f>
        <v>#N/A</v>
      </c>
      <c r="J29" s="68">
        <f>'Kasusaajate kontroll-leht'!$D$6</f>
        <v>0</v>
      </c>
      <c r="K29" s="67"/>
      <c r="L29" s="67" t="s">
        <v>24</v>
      </c>
      <c r="M29" s="67"/>
      <c r="N29" s="67"/>
    </row>
    <row r="30" spans="1:14" x14ac:dyDescent="0.2">
      <c r="A30" s="64">
        <v>27</v>
      </c>
      <c r="B30" s="79" t="str">
        <f>'Kasusaajate kontroll-leht'!B42</f>
        <v/>
      </c>
      <c r="C30" s="67"/>
      <c r="D30" s="67"/>
      <c r="E30" s="67"/>
      <c r="F30" s="67" t="s">
        <v>90</v>
      </c>
      <c r="G30" s="67"/>
      <c r="H30" s="67"/>
      <c r="I30" s="67" t="e">
        <f>INDEX('Kasusaajate kontroll-leht'!H42:H71,MATCH('SISi importimise andmed'!B30,'Kasusaajate kontroll-leht'!C42,0))</f>
        <v>#N/A</v>
      </c>
      <c r="J30" s="68">
        <f>'Kasusaajate kontroll-leht'!$D$6</f>
        <v>0</v>
      </c>
      <c r="K30" s="67"/>
      <c r="L30" s="67" t="s">
        <v>24</v>
      </c>
      <c r="M30" s="67"/>
      <c r="N30" s="67"/>
    </row>
    <row r="31" spans="1:14" x14ac:dyDescent="0.2">
      <c r="A31" s="64">
        <v>28</v>
      </c>
      <c r="B31" s="79" t="str">
        <f>'Kasusaajate kontroll-leht'!B43</f>
        <v/>
      </c>
      <c r="C31" s="67"/>
      <c r="D31" s="67"/>
      <c r="E31" s="67"/>
      <c r="F31" s="67" t="s">
        <v>90</v>
      </c>
      <c r="G31" s="67"/>
      <c r="H31" s="67"/>
      <c r="I31" s="67" t="e">
        <f>INDEX('Kasusaajate kontroll-leht'!H43:H72,MATCH('SISi importimise andmed'!B31,'Kasusaajate kontroll-leht'!C43,0))</f>
        <v>#N/A</v>
      </c>
      <c r="J31" s="68">
        <f>'Kasusaajate kontroll-leht'!$D$6</f>
        <v>0</v>
      </c>
      <c r="K31" s="67"/>
      <c r="L31" s="67" t="s">
        <v>24</v>
      </c>
      <c r="M31" s="67"/>
      <c r="N31" s="67"/>
    </row>
    <row r="32" spans="1:14" x14ac:dyDescent="0.2">
      <c r="A32" s="64">
        <v>29</v>
      </c>
      <c r="B32" s="79" t="str">
        <f>'Kasusaajate kontroll-leht'!B44</f>
        <v/>
      </c>
      <c r="C32" s="67"/>
      <c r="D32" s="67"/>
      <c r="E32" s="67"/>
      <c r="F32" s="67" t="s">
        <v>90</v>
      </c>
      <c r="G32" s="67"/>
      <c r="H32" s="67"/>
      <c r="I32" s="67" t="e">
        <f>INDEX('Kasusaajate kontroll-leht'!H44:H73,MATCH('SISi importimise andmed'!B32,'Kasusaajate kontroll-leht'!C44,0))</f>
        <v>#N/A</v>
      </c>
      <c r="J32" s="68">
        <f>'Kasusaajate kontroll-leht'!$D$6</f>
        <v>0</v>
      </c>
      <c r="K32" s="67"/>
      <c r="L32" s="67" t="s">
        <v>24</v>
      </c>
      <c r="M32" s="67"/>
      <c r="N32" s="67"/>
    </row>
    <row r="33" spans="1:14" x14ac:dyDescent="0.2">
      <c r="A33" s="64">
        <v>30</v>
      </c>
      <c r="B33" s="79" t="str">
        <f>'Kasusaajate kontroll-leht'!B45</f>
        <v/>
      </c>
      <c r="C33" s="67"/>
      <c r="D33" s="67"/>
      <c r="E33" s="67"/>
      <c r="F33" s="67" t="s">
        <v>90</v>
      </c>
      <c r="G33" s="67"/>
      <c r="H33" s="67"/>
      <c r="I33" s="67" t="e">
        <f>INDEX('Kasusaajate kontroll-leht'!H45:H74,MATCH('SISi importimise andmed'!B33,'Kasusaajate kontroll-leht'!C45,0))</f>
        <v>#N/A</v>
      </c>
      <c r="J33" s="68">
        <f>'Kasusaajate kontroll-leht'!$D$6</f>
        <v>0</v>
      </c>
      <c r="K33" s="67"/>
      <c r="L33" s="67" t="s">
        <v>24</v>
      </c>
      <c r="M33" s="67"/>
      <c r="N33" s="67"/>
    </row>
    <row r="34" spans="1:14" x14ac:dyDescent="0.2">
      <c r="A34" s="64">
        <v>31</v>
      </c>
      <c r="B34" s="79" t="str">
        <f>'Kasusaajate kontroll-leht'!B46</f>
        <v/>
      </c>
      <c r="C34" s="67"/>
      <c r="D34" s="67"/>
      <c r="E34" s="67"/>
      <c r="F34" s="67" t="s">
        <v>90</v>
      </c>
      <c r="G34" s="67"/>
      <c r="H34" s="67"/>
      <c r="I34" s="67" t="e">
        <f>INDEX('Kasusaajate kontroll-leht'!H46:H75,MATCH('SISi importimise andmed'!B34,'Kasusaajate kontroll-leht'!C46,0))</f>
        <v>#N/A</v>
      </c>
      <c r="J34" s="68">
        <f>'Kasusaajate kontroll-leht'!$D$6</f>
        <v>0</v>
      </c>
      <c r="K34" s="67"/>
      <c r="L34" s="67" t="s">
        <v>24</v>
      </c>
      <c r="M34" s="67"/>
      <c r="N34" s="67"/>
    </row>
    <row r="35" spans="1:14" x14ac:dyDescent="0.2">
      <c r="A35" s="64">
        <v>32</v>
      </c>
      <c r="B35" s="79" t="str">
        <f>'Kasusaajate kontroll-leht'!B47</f>
        <v/>
      </c>
      <c r="C35" s="67"/>
      <c r="D35" s="67"/>
      <c r="E35" s="67"/>
      <c r="F35" s="67" t="s">
        <v>90</v>
      </c>
      <c r="G35" s="67"/>
      <c r="H35" s="67"/>
      <c r="I35" s="67" t="e">
        <f>INDEX('Kasusaajate kontroll-leht'!H47:H76,MATCH('SISi importimise andmed'!B35,'Kasusaajate kontroll-leht'!C47,0))</f>
        <v>#N/A</v>
      </c>
      <c r="J35" s="68">
        <f>'Kasusaajate kontroll-leht'!$D$6</f>
        <v>0</v>
      </c>
      <c r="K35" s="67"/>
      <c r="L35" s="67" t="s">
        <v>24</v>
      </c>
      <c r="M35" s="67"/>
      <c r="N35" s="67"/>
    </row>
    <row r="36" spans="1:14" x14ac:dyDescent="0.2">
      <c r="A36" s="64">
        <v>33</v>
      </c>
      <c r="B36" s="79" t="str">
        <f>'Kasusaajate kontroll-leht'!B48</f>
        <v/>
      </c>
      <c r="C36" s="67"/>
      <c r="D36" s="67"/>
      <c r="E36" s="67"/>
      <c r="F36" s="67" t="s">
        <v>90</v>
      </c>
      <c r="G36" s="67"/>
      <c r="H36" s="67"/>
      <c r="I36" s="67" t="e">
        <f>INDEX('Kasusaajate kontroll-leht'!H48:H77,MATCH('SISi importimise andmed'!B36,'Kasusaajate kontroll-leht'!C48,0))</f>
        <v>#N/A</v>
      </c>
      <c r="J36" s="68">
        <f>'Kasusaajate kontroll-leht'!$D$6</f>
        <v>0</v>
      </c>
      <c r="K36" s="67"/>
      <c r="L36" s="67" t="s">
        <v>24</v>
      </c>
      <c r="M36" s="67"/>
      <c r="N36" s="67"/>
    </row>
    <row r="37" spans="1:14" x14ac:dyDescent="0.2">
      <c r="A37" s="64">
        <v>34</v>
      </c>
      <c r="B37" s="79" t="str">
        <f>'Kasusaajate kontroll-leht'!B49</f>
        <v/>
      </c>
      <c r="C37" s="67"/>
      <c r="D37" s="67"/>
      <c r="E37" s="67"/>
      <c r="F37" s="67" t="s">
        <v>90</v>
      </c>
      <c r="G37" s="67"/>
      <c r="H37" s="67"/>
      <c r="I37" s="67" t="e">
        <f>INDEX('Kasusaajate kontroll-leht'!H49:H78,MATCH('SISi importimise andmed'!B37,'Kasusaajate kontroll-leht'!C49,0))</f>
        <v>#N/A</v>
      </c>
      <c r="J37" s="68">
        <f>'Kasusaajate kontroll-leht'!$D$6</f>
        <v>0</v>
      </c>
      <c r="K37" s="67"/>
      <c r="L37" s="67" t="s">
        <v>24</v>
      </c>
      <c r="M37" s="67"/>
      <c r="N37" s="67"/>
    </row>
    <row r="38" spans="1:14" x14ac:dyDescent="0.2">
      <c r="A38" s="64">
        <v>35</v>
      </c>
      <c r="B38" s="79" t="str">
        <f>'Kasusaajate kontroll-leht'!B50</f>
        <v/>
      </c>
      <c r="C38" s="67"/>
      <c r="D38" s="67"/>
      <c r="E38" s="67"/>
      <c r="F38" s="67" t="s">
        <v>90</v>
      </c>
      <c r="G38" s="67"/>
      <c r="H38" s="67"/>
      <c r="I38" s="67" t="e">
        <f>INDEX('Kasusaajate kontroll-leht'!H50:H79,MATCH('SISi importimise andmed'!B38,'Kasusaajate kontroll-leht'!C50,0))</f>
        <v>#N/A</v>
      </c>
      <c r="J38" s="68">
        <f>'Kasusaajate kontroll-leht'!$D$6</f>
        <v>0</v>
      </c>
      <c r="K38" s="67"/>
      <c r="L38" s="67" t="s">
        <v>24</v>
      </c>
      <c r="M38" s="67"/>
      <c r="N38" s="67"/>
    </row>
    <row r="39" spans="1:14" x14ac:dyDescent="0.2">
      <c r="A39" s="64">
        <v>36</v>
      </c>
      <c r="B39" s="79" t="str">
        <f>'Kasusaajate kontroll-leht'!B51</f>
        <v/>
      </c>
      <c r="C39" s="67"/>
      <c r="D39" s="67"/>
      <c r="E39" s="67"/>
      <c r="F39" s="67" t="s">
        <v>90</v>
      </c>
      <c r="G39" s="67"/>
      <c r="H39" s="67"/>
      <c r="I39" s="67" t="e">
        <f>INDEX('Kasusaajate kontroll-leht'!H51:H80,MATCH('SISi importimise andmed'!B39,'Kasusaajate kontroll-leht'!C51,0))</f>
        <v>#N/A</v>
      </c>
      <c r="J39" s="68">
        <f>'Kasusaajate kontroll-leht'!$D$6</f>
        <v>0</v>
      </c>
      <c r="K39" s="67"/>
      <c r="L39" s="67" t="s">
        <v>24</v>
      </c>
      <c r="M39" s="67"/>
      <c r="N39" s="67"/>
    </row>
    <row r="40" spans="1:14" x14ac:dyDescent="0.2">
      <c r="A40" s="64">
        <v>37</v>
      </c>
      <c r="B40" s="79" t="str">
        <f>'Kasusaajate kontroll-leht'!B52</f>
        <v/>
      </c>
      <c r="C40" s="67"/>
      <c r="D40" s="67"/>
      <c r="E40" s="67"/>
      <c r="F40" s="67" t="s">
        <v>90</v>
      </c>
      <c r="G40" s="67"/>
      <c r="H40" s="67"/>
      <c r="I40" s="67" t="e">
        <f>INDEX('Kasusaajate kontroll-leht'!H52:H81,MATCH('SISi importimise andmed'!B40,'Kasusaajate kontroll-leht'!C52,0))</f>
        <v>#N/A</v>
      </c>
      <c r="J40" s="68">
        <f>'Kasusaajate kontroll-leht'!$D$6</f>
        <v>0</v>
      </c>
      <c r="K40" s="67"/>
      <c r="L40" s="67" t="s">
        <v>24</v>
      </c>
      <c r="M40" s="67"/>
      <c r="N40" s="67"/>
    </row>
    <row r="41" spans="1:14" x14ac:dyDescent="0.2">
      <c r="A41" s="64">
        <v>38</v>
      </c>
      <c r="B41" s="79" t="str">
        <f>'Kasusaajate kontroll-leht'!B53</f>
        <v/>
      </c>
      <c r="C41" s="67"/>
      <c r="D41" s="67"/>
      <c r="E41" s="67"/>
      <c r="F41" s="67" t="s">
        <v>90</v>
      </c>
      <c r="G41" s="67"/>
      <c r="H41" s="67"/>
      <c r="I41" s="67" t="e">
        <f>INDEX('Kasusaajate kontroll-leht'!H53:H82,MATCH('SISi importimise andmed'!B41,'Kasusaajate kontroll-leht'!C53,0))</f>
        <v>#N/A</v>
      </c>
      <c r="J41" s="68">
        <f>'Kasusaajate kontroll-leht'!$D$6</f>
        <v>0</v>
      </c>
      <c r="K41" s="67"/>
      <c r="L41" s="67" t="s">
        <v>24</v>
      </c>
      <c r="M41" s="67"/>
      <c r="N41" s="67"/>
    </row>
    <row r="42" spans="1:14" x14ac:dyDescent="0.2">
      <c r="A42" s="64">
        <v>39</v>
      </c>
      <c r="B42" s="79" t="str">
        <f>'Kasusaajate kontroll-leht'!B54</f>
        <v/>
      </c>
      <c r="C42" s="67"/>
      <c r="D42" s="67"/>
      <c r="E42" s="67"/>
      <c r="F42" s="67" t="s">
        <v>90</v>
      </c>
      <c r="G42" s="67"/>
      <c r="H42" s="67"/>
      <c r="I42" s="67" t="e">
        <f>INDEX('Kasusaajate kontroll-leht'!H54:H83,MATCH('SISi importimise andmed'!B42,'Kasusaajate kontroll-leht'!C54,0))</f>
        <v>#N/A</v>
      </c>
      <c r="J42" s="68">
        <f>'Kasusaajate kontroll-leht'!$D$6</f>
        <v>0</v>
      </c>
      <c r="K42" s="67"/>
      <c r="L42" s="67" t="s">
        <v>24</v>
      </c>
      <c r="M42" s="67"/>
      <c r="N42" s="67"/>
    </row>
    <row r="43" spans="1:14" x14ac:dyDescent="0.2">
      <c r="A43" s="64">
        <v>40</v>
      </c>
      <c r="B43" s="79" t="str">
        <f>'Kasusaajate kontroll-leht'!B55</f>
        <v/>
      </c>
      <c r="C43" s="67"/>
      <c r="D43" s="67"/>
      <c r="E43" s="67"/>
      <c r="F43" s="67" t="s">
        <v>90</v>
      </c>
      <c r="G43" s="67"/>
      <c r="H43" s="67"/>
      <c r="I43" s="67" t="e">
        <f>INDEX('Kasusaajate kontroll-leht'!H55:H84,MATCH('SISi importimise andmed'!B43,'Kasusaajate kontroll-leht'!C55,0))</f>
        <v>#N/A</v>
      </c>
      <c r="J43" s="68">
        <f>'Kasusaajate kontroll-leht'!$D$6</f>
        <v>0</v>
      </c>
      <c r="K43" s="67"/>
      <c r="L43" s="67" t="s">
        <v>24</v>
      </c>
      <c r="M43" s="67"/>
      <c r="N43" s="67"/>
    </row>
    <row r="44" spans="1:14" x14ac:dyDescent="0.2">
      <c r="A44" s="64">
        <v>41</v>
      </c>
      <c r="B44" s="79" t="str">
        <f>'Kasusaajate kontroll-leht'!B56</f>
        <v/>
      </c>
      <c r="C44" s="67"/>
      <c r="D44" s="67"/>
      <c r="E44" s="67"/>
      <c r="F44" s="67" t="s">
        <v>90</v>
      </c>
      <c r="G44" s="67"/>
      <c r="H44" s="67"/>
      <c r="I44" s="67" t="e">
        <f>INDEX('Kasusaajate kontroll-leht'!H56:H85,MATCH('SISi importimise andmed'!B44,'Kasusaajate kontroll-leht'!C56,0))</f>
        <v>#N/A</v>
      </c>
      <c r="J44" s="68">
        <f>'Kasusaajate kontroll-leht'!$D$6</f>
        <v>0</v>
      </c>
      <c r="K44" s="67"/>
      <c r="L44" s="67" t="s">
        <v>24</v>
      </c>
      <c r="M44" s="67"/>
      <c r="N44" s="67"/>
    </row>
    <row r="45" spans="1:14" x14ac:dyDescent="0.2">
      <c r="A45" s="64">
        <v>42</v>
      </c>
      <c r="B45" s="79" t="str">
        <f>'Kasusaajate kontroll-leht'!B57</f>
        <v/>
      </c>
      <c r="C45" s="67"/>
      <c r="D45" s="67"/>
      <c r="E45" s="67"/>
      <c r="F45" s="67" t="s">
        <v>90</v>
      </c>
      <c r="G45" s="67"/>
      <c r="H45" s="67"/>
      <c r="I45" s="67" t="e">
        <f>INDEX('Kasusaajate kontroll-leht'!H57:H86,MATCH('SISi importimise andmed'!B45,'Kasusaajate kontroll-leht'!C57,0))</f>
        <v>#N/A</v>
      </c>
      <c r="J45" s="68">
        <f>'Kasusaajate kontroll-leht'!$D$6</f>
        <v>0</v>
      </c>
      <c r="K45" s="67"/>
      <c r="L45" s="67" t="s">
        <v>24</v>
      </c>
      <c r="M45" s="67"/>
      <c r="N45" s="67"/>
    </row>
    <row r="46" spans="1:14" x14ac:dyDescent="0.2">
      <c r="A46" s="64">
        <v>43</v>
      </c>
      <c r="B46" s="79" t="str">
        <f>'Kasusaajate kontroll-leht'!B58</f>
        <v/>
      </c>
      <c r="C46" s="67"/>
      <c r="D46" s="67"/>
      <c r="E46" s="67"/>
      <c r="F46" s="67" t="s">
        <v>90</v>
      </c>
      <c r="G46" s="67"/>
      <c r="H46" s="67"/>
      <c r="I46" s="67" t="e">
        <f>INDEX('Kasusaajate kontroll-leht'!H58:H87,MATCH('SISi importimise andmed'!B46,'Kasusaajate kontroll-leht'!C58,0))</f>
        <v>#N/A</v>
      </c>
      <c r="J46" s="68">
        <f>'Kasusaajate kontroll-leht'!$D$6</f>
        <v>0</v>
      </c>
      <c r="K46" s="67"/>
      <c r="L46" s="67" t="s">
        <v>24</v>
      </c>
      <c r="M46" s="67"/>
      <c r="N46" s="67"/>
    </row>
    <row r="47" spans="1:14" x14ac:dyDescent="0.2">
      <c r="A47" s="64">
        <v>44</v>
      </c>
      <c r="B47" s="79" t="str">
        <f>'Kasusaajate kontroll-leht'!B59</f>
        <v/>
      </c>
      <c r="C47" s="67"/>
      <c r="D47" s="67"/>
      <c r="E47" s="67"/>
      <c r="F47" s="67" t="s">
        <v>90</v>
      </c>
      <c r="G47" s="67"/>
      <c r="H47" s="67"/>
      <c r="I47" s="67" t="e">
        <f>INDEX('Kasusaajate kontroll-leht'!H59:H88,MATCH('SISi importimise andmed'!B47,'Kasusaajate kontroll-leht'!C59,0))</f>
        <v>#N/A</v>
      </c>
      <c r="J47" s="68">
        <f>'Kasusaajate kontroll-leht'!$D$6</f>
        <v>0</v>
      </c>
      <c r="K47" s="67"/>
      <c r="L47" s="67" t="s">
        <v>24</v>
      </c>
      <c r="M47" s="67"/>
      <c r="N47" s="67"/>
    </row>
    <row r="48" spans="1:14" x14ac:dyDescent="0.2">
      <c r="A48" s="64">
        <v>45</v>
      </c>
      <c r="B48" s="79" t="str">
        <f>'Kasusaajate kontroll-leht'!B60</f>
        <v/>
      </c>
      <c r="C48" s="67"/>
      <c r="D48" s="67"/>
      <c r="E48" s="67"/>
      <c r="F48" s="67" t="s">
        <v>90</v>
      </c>
      <c r="G48" s="67"/>
      <c r="H48" s="67"/>
      <c r="I48" s="67" t="e">
        <f>INDEX('Kasusaajate kontroll-leht'!H60:H89,MATCH('SISi importimise andmed'!B48,'Kasusaajate kontroll-leht'!C60,0))</f>
        <v>#N/A</v>
      </c>
      <c r="J48" s="68">
        <f>'Kasusaajate kontroll-leht'!$D$6</f>
        <v>0</v>
      </c>
      <c r="K48" s="67"/>
      <c r="L48" s="67" t="s">
        <v>24</v>
      </c>
      <c r="M48" s="67"/>
      <c r="N48" s="67"/>
    </row>
    <row r="49" spans="1:14" x14ac:dyDescent="0.2">
      <c r="A49" s="64">
        <v>46</v>
      </c>
      <c r="B49" s="79" t="str">
        <f>'Kasusaajate kontroll-leht'!B61</f>
        <v/>
      </c>
      <c r="C49" s="67"/>
      <c r="D49" s="67"/>
      <c r="E49" s="67"/>
      <c r="F49" s="67" t="s">
        <v>90</v>
      </c>
      <c r="G49" s="67"/>
      <c r="H49" s="67"/>
      <c r="I49" s="67" t="e">
        <f>INDEX('Kasusaajate kontroll-leht'!H61:H90,MATCH('SISi importimise andmed'!B49,'Kasusaajate kontroll-leht'!C61,0))</f>
        <v>#N/A</v>
      </c>
      <c r="J49" s="68">
        <f>'Kasusaajate kontroll-leht'!$D$6</f>
        <v>0</v>
      </c>
      <c r="K49" s="67"/>
      <c r="L49" s="67" t="s">
        <v>24</v>
      </c>
      <c r="M49" s="67"/>
      <c r="N49" s="67"/>
    </row>
    <row r="50" spans="1:14" x14ac:dyDescent="0.2">
      <c r="A50" s="64">
        <v>47</v>
      </c>
      <c r="B50" s="79" t="str">
        <f>'Kasusaajate kontroll-leht'!B62</f>
        <v/>
      </c>
      <c r="C50" s="67"/>
      <c r="D50" s="67"/>
      <c r="E50" s="67"/>
      <c r="F50" s="67" t="s">
        <v>90</v>
      </c>
      <c r="G50" s="67"/>
      <c r="H50" s="67"/>
      <c r="I50" s="67" t="e">
        <f>INDEX('Kasusaajate kontroll-leht'!H62:H91,MATCH('SISi importimise andmed'!B50,'Kasusaajate kontroll-leht'!C62,0))</f>
        <v>#N/A</v>
      </c>
      <c r="J50" s="68">
        <f>'Kasusaajate kontroll-leht'!$D$6</f>
        <v>0</v>
      </c>
      <c r="K50" s="67"/>
      <c r="L50" s="67" t="s">
        <v>24</v>
      </c>
      <c r="M50" s="67"/>
      <c r="N50" s="67"/>
    </row>
    <row r="51" spans="1:14" x14ac:dyDescent="0.2">
      <c r="A51" s="64">
        <v>48</v>
      </c>
      <c r="B51" s="79" t="str">
        <f>'Kasusaajate kontroll-leht'!B63</f>
        <v/>
      </c>
      <c r="C51" s="67"/>
      <c r="D51" s="67"/>
      <c r="E51" s="67"/>
      <c r="F51" s="67" t="s">
        <v>90</v>
      </c>
      <c r="G51" s="67"/>
      <c r="H51" s="67"/>
      <c r="I51" s="67" t="e">
        <f>INDEX('Kasusaajate kontroll-leht'!H63:H92,MATCH('SISi importimise andmed'!B51,'Kasusaajate kontroll-leht'!C63,0))</f>
        <v>#N/A</v>
      </c>
      <c r="J51" s="68">
        <f>'Kasusaajate kontroll-leht'!$D$6</f>
        <v>0</v>
      </c>
      <c r="K51" s="67"/>
      <c r="L51" s="67" t="s">
        <v>24</v>
      </c>
      <c r="M51" s="67"/>
      <c r="N51" s="67"/>
    </row>
    <row r="52" spans="1:14" x14ac:dyDescent="0.2">
      <c r="A52" s="64">
        <v>49</v>
      </c>
      <c r="B52" s="79" t="str">
        <f>'Kasusaajate kontroll-leht'!B64</f>
        <v/>
      </c>
      <c r="C52" s="67"/>
      <c r="D52" s="67"/>
      <c r="E52" s="67"/>
      <c r="F52" s="67" t="s">
        <v>90</v>
      </c>
      <c r="G52" s="67"/>
      <c r="H52" s="67"/>
      <c r="I52" s="67" t="e">
        <f>INDEX('Kasusaajate kontroll-leht'!H64:H93,MATCH('SISi importimise andmed'!B52,'Kasusaajate kontroll-leht'!C64,0))</f>
        <v>#N/A</v>
      </c>
      <c r="J52" s="68">
        <f>'Kasusaajate kontroll-leht'!$D$6</f>
        <v>0</v>
      </c>
      <c r="K52" s="67"/>
      <c r="L52" s="67" t="s">
        <v>24</v>
      </c>
      <c r="M52" s="67"/>
      <c r="N52" s="67"/>
    </row>
    <row r="53" spans="1:14" x14ac:dyDescent="0.2">
      <c r="A53" s="64">
        <v>50</v>
      </c>
      <c r="B53" s="79" t="str">
        <f>'Kasusaajate kontroll-leht'!B65</f>
        <v/>
      </c>
      <c r="C53" s="67"/>
      <c r="D53" s="67"/>
      <c r="E53" s="67"/>
      <c r="F53" s="67" t="s">
        <v>90</v>
      </c>
      <c r="G53" s="67"/>
      <c r="H53" s="67"/>
      <c r="I53" s="67" t="e">
        <f>INDEX('Kasusaajate kontroll-leht'!H65:H94,MATCH('SISi importimise andmed'!B53,'Kasusaajate kontroll-leht'!C65,0))</f>
        <v>#N/A</v>
      </c>
      <c r="J53" s="68">
        <f>'Kasusaajate kontroll-leht'!$D$6</f>
        <v>0</v>
      </c>
      <c r="K53" s="67"/>
      <c r="L53" s="67" t="s">
        <v>24</v>
      </c>
      <c r="M53" s="67"/>
      <c r="N53" s="67"/>
    </row>
    <row r="54" spans="1:14" x14ac:dyDescent="0.2">
      <c r="A54" s="64">
        <v>51</v>
      </c>
      <c r="B54" s="79" t="str">
        <f>'Kasusaajate kontroll-leht'!B66</f>
        <v/>
      </c>
      <c r="C54" s="67"/>
      <c r="D54" s="67"/>
      <c r="E54" s="67"/>
      <c r="F54" s="67" t="s">
        <v>90</v>
      </c>
      <c r="G54" s="67"/>
      <c r="H54" s="67"/>
      <c r="I54" s="67" t="e">
        <f>INDEX('Kasusaajate kontroll-leht'!H66:H95,MATCH('SISi importimise andmed'!B54,'Kasusaajate kontroll-leht'!C66,0))</f>
        <v>#N/A</v>
      </c>
      <c r="J54" s="68">
        <f>'Kasusaajate kontroll-leht'!$D$6</f>
        <v>0</v>
      </c>
      <c r="K54" s="67"/>
      <c r="L54" s="67" t="s">
        <v>24</v>
      </c>
      <c r="M54" s="67"/>
      <c r="N54" s="67"/>
    </row>
    <row r="55" spans="1:14" x14ac:dyDescent="0.2">
      <c r="A55" s="64">
        <v>52</v>
      </c>
      <c r="B55" s="79" t="str">
        <f>'Kasusaajate kontroll-leht'!B67</f>
        <v/>
      </c>
      <c r="C55" s="67"/>
      <c r="D55" s="67"/>
      <c r="E55" s="67"/>
      <c r="F55" s="67" t="s">
        <v>90</v>
      </c>
      <c r="G55" s="67"/>
      <c r="H55" s="67"/>
      <c r="I55" s="67" t="e">
        <f>INDEX('Kasusaajate kontroll-leht'!H67:H96,MATCH('SISi importimise andmed'!B55,'Kasusaajate kontroll-leht'!C67,0))</f>
        <v>#N/A</v>
      </c>
      <c r="J55" s="68">
        <f>'Kasusaajate kontroll-leht'!$D$6</f>
        <v>0</v>
      </c>
      <c r="K55" s="67"/>
      <c r="L55" s="67" t="s">
        <v>24</v>
      </c>
      <c r="M55" s="67"/>
      <c r="N55" s="67"/>
    </row>
    <row r="56" spans="1:14" x14ac:dyDescent="0.2">
      <c r="A56" s="64">
        <v>53</v>
      </c>
      <c r="B56" s="79" t="str">
        <f>'Kasusaajate kontroll-leht'!B68</f>
        <v/>
      </c>
      <c r="C56" s="67"/>
      <c r="D56" s="67"/>
      <c r="E56" s="67"/>
      <c r="F56" s="67" t="s">
        <v>90</v>
      </c>
      <c r="G56" s="67"/>
      <c r="H56" s="67"/>
      <c r="I56" s="67" t="e">
        <f>INDEX('Kasusaajate kontroll-leht'!H68:H97,MATCH('SISi importimise andmed'!B56,'Kasusaajate kontroll-leht'!C68,0))</f>
        <v>#N/A</v>
      </c>
      <c r="J56" s="68">
        <f>'Kasusaajate kontroll-leht'!$D$6</f>
        <v>0</v>
      </c>
      <c r="K56" s="67"/>
      <c r="L56" s="67" t="s">
        <v>24</v>
      </c>
      <c r="M56" s="67"/>
      <c r="N56" s="67"/>
    </row>
    <row r="57" spans="1:14" x14ac:dyDescent="0.2">
      <c r="A57" s="64">
        <v>54</v>
      </c>
      <c r="B57" s="79" t="str">
        <f>'Kasusaajate kontroll-leht'!B69</f>
        <v/>
      </c>
      <c r="C57" s="67"/>
      <c r="D57" s="67"/>
      <c r="E57" s="67"/>
      <c r="F57" s="67" t="s">
        <v>90</v>
      </c>
      <c r="G57" s="67"/>
      <c r="H57" s="67"/>
      <c r="I57" s="67" t="e">
        <f>INDEX('Kasusaajate kontroll-leht'!H69:H98,MATCH('SISi importimise andmed'!B57,'Kasusaajate kontroll-leht'!C69,0))</f>
        <v>#N/A</v>
      </c>
      <c r="J57" s="68">
        <f>'Kasusaajate kontroll-leht'!$D$6</f>
        <v>0</v>
      </c>
      <c r="K57" s="67"/>
      <c r="L57" s="67" t="s">
        <v>24</v>
      </c>
      <c r="M57" s="67"/>
      <c r="N57" s="67"/>
    </row>
    <row r="58" spans="1:14" x14ac:dyDescent="0.2">
      <c r="A58" s="64">
        <v>55</v>
      </c>
      <c r="B58" s="79" t="str">
        <f>'Kasusaajate kontroll-leht'!B70</f>
        <v/>
      </c>
      <c r="C58" s="67"/>
      <c r="D58" s="67"/>
      <c r="E58" s="67"/>
      <c r="F58" s="67" t="s">
        <v>90</v>
      </c>
      <c r="G58" s="67"/>
      <c r="H58" s="67"/>
      <c r="I58" s="67" t="e">
        <f>INDEX('Kasusaajate kontroll-leht'!H70:H99,MATCH('SISi importimise andmed'!B58,'Kasusaajate kontroll-leht'!C70,0))</f>
        <v>#N/A</v>
      </c>
      <c r="J58" s="68">
        <f>'Kasusaajate kontroll-leht'!$D$6</f>
        <v>0</v>
      </c>
      <c r="K58" s="67"/>
      <c r="L58" s="67" t="s">
        <v>24</v>
      </c>
      <c r="M58" s="67"/>
      <c r="N58" s="67"/>
    </row>
    <row r="59" spans="1:14" x14ac:dyDescent="0.2">
      <c r="A59" s="64">
        <v>56</v>
      </c>
      <c r="B59" s="79" t="str">
        <f>'Kasusaajate kontroll-leht'!B71</f>
        <v/>
      </c>
      <c r="C59" s="67"/>
      <c r="D59" s="67"/>
      <c r="E59" s="67"/>
      <c r="F59" s="67" t="s">
        <v>90</v>
      </c>
      <c r="G59" s="67"/>
      <c r="H59" s="67"/>
      <c r="I59" s="67" t="e">
        <f>INDEX('Kasusaajate kontroll-leht'!H71:H100,MATCH('SISi importimise andmed'!B59,'Kasusaajate kontroll-leht'!C71,0))</f>
        <v>#N/A</v>
      </c>
      <c r="J59" s="68">
        <f>'Kasusaajate kontroll-leht'!$D$6</f>
        <v>0</v>
      </c>
      <c r="K59" s="67"/>
      <c r="L59" s="67" t="s">
        <v>24</v>
      </c>
      <c r="M59" s="67"/>
      <c r="N59" s="67"/>
    </row>
    <row r="60" spans="1:14" x14ac:dyDescent="0.2">
      <c r="A60" s="64">
        <v>57</v>
      </c>
      <c r="B60" s="79" t="str">
        <f>'Kasusaajate kontroll-leht'!B72</f>
        <v/>
      </c>
      <c r="C60" s="67"/>
      <c r="D60" s="67"/>
      <c r="E60" s="67"/>
      <c r="F60" s="67" t="s">
        <v>90</v>
      </c>
      <c r="G60" s="67"/>
      <c r="H60" s="67"/>
      <c r="I60" s="67" t="e">
        <f>INDEX('Kasusaajate kontroll-leht'!H72:H101,MATCH('SISi importimise andmed'!B60,'Kasusaajate kontroll-leht'!C72,0))</f>
        <v>#N/A</v>
      </c>
      <c r="J60" s="68">
        <f>'Kasusaajate kontroll-leht'!$D$6</f>
        <v>0</v>
      </c>
      <c r="K60" s="67"/>
      <c r="L60" s="67" t="s">
        <v>24</v>
      </c>
      <c r="M60" s="67"/>
      <c r="N60" s="67"/>
    </row>
    <row r="61" spans="1:14" x14ac:dyDescent="0.2">
      <c r="A61" s="64">
        <v>58</v>
      </c>
      <c r="B61" s="79" t="str">
        <f>'Kasusaajate kontroll-leht'!B73</f>
        <v/>
      </c>
      <c r="C61" s="67"/>
      <c r="D61" s="67"/>
      <c r="E61" s="67"/>
      <c r="F61" s="67" t="s">
        <v>90</v>
      </c>
      <c r="G61" s="67"/>
      <c r="H61" s="67"/>
      <c r="I61" s="67" t="e">
        <f>INDEX('Kasusaajate kontroll-leht'!H73:H102,MATCH('SISi importimise andmed'!B61,'Kasusaajate kontroll-leht'!C73,0))</f>
        <v>#N/A</v>
      </c>
      <c r="J61" s="68">
        <f>'Kasusaajate kontroll-leht'!$D$6</f>
        <v>0</v>
      </c>
      <c r="K61" s="67"/>
      <c r="L61" s="67" t="s">
        <v>24</v>
      </c>
      <c r="M61" s="67"/>
      <c r="N61" s="67"/>
    </row>
    <row r="62" spans="1:14" x14ac:dyDescent="0.2">
      <c r="A62" s="64">
        <v>59</v>
      </c>
      <c r="B62" s="79" t="str">
        <f>'Kasusaajate kontroll-leht'!B74</f>
        <v/>
      </c>
      <c r="C62" s="67"/>
      <c r="D62" s="67"/>
      <c r="E62" s="67"/>
      <c r="F62" s="67" t="s">
        <v>90</v>
      </c>
      <c r="G62" s="67"/>
      <c r="H62" s="67"/>
      <c r="I62" s="67" t="e">
        <f>INDEX('Kasusaajate kontroll-leht'!H74:H103,MATCH('SISi importimise andmed'!B62,'Kasusaajate kontroll-leht'!C74,0))</f>
        <v>#N/A</v>
      </c>
      <c r="J62" s="68">
        <f>'Kasusaajate kontroll-leht'!$D$6</f>
        <v>0</v>
      </c>
      <c r="K62" s="67"/>
      <c r="L62" s="67" t="s">
        <v>24</v>
      </c>
      <c r="M62" s="67"/>
      <c r="N62" s="67"/>
    </row>
    <row r="63" spans="1:14" x14ac:dyDescent="0.2">
      <c r="A63" s="64">
        <v>60</v>
      </c>
      <c r="B63" s="79" t="str">
        <f>'Kasusaajate kontroll-leht'!B75</f>
        <v/>
      </c>
      <c r="C63" s="67"/>
      <c r="D63" s="67"/>
      <c r="E63" s="67"/>
      <c r="F63" s="67" t="s">
        <v>90</v>
      </c>
      <c r="G63" s="67"/>
      <c r="H63" s="67"/>
      <c r="I63" s="67" t="e">
        <f>INDEX('Kasusaajate kontroll-leht'!H75:H104,MATCH('SISi importimise andmed'!B63,'Kasusaajate kontroll-leht'!C75,0))</f>
        <v>#N/A</v>
      </c>
      <c r="J63" s="68">
        <f>'Kasusaajate kontroll-leht'!$D$6</f>
        <v>0</v>
      </c>
      <c r="K63" s="67"/>
      <c r="L63" s="67" t="s">
        <v>24</v>
      </c>
      <c r="M63" s="67"/>
      <c r="N63" s="67"/>
    </row>
    <row r="64" spans="1:14" x14ac:dyDescent="0.2">
      <c r="A64" s="64">
        <v>61</v>
      </c>
      <c r="B64" s="79" t="str">
        <f>'Kasusaajate kontroll-leht'!B76</f>
        <v/>
      </c>
      <c r="C64" s="67"/>
      <c r="D64" s="67"/>
      <c r="E64" s="67"/>
      <c r="F64" s="67" t="s">
        <v>90</v>
      </c>
      <c r="G64" s="67"/>
      <c r="H64" s="67"/>
      <c r="I64" s="67" t="e">
        <f>INDEX('Kasusaajate kontroll-leht'!H76:H105,MATCH('SISi importimise andmed'!B64,'Kasusaajate kontroll-leht'!C76,0))</f>
        <v>#N/A</v>
      </c>
      <c r="J64" s="68">
        <f>'Kasusaajate kontroll-leht'!$D$6</f>
        <v>0</v>
      </c>
      <c r="K64" s="67"/>
      <c r="L64" s="67" t="s">
        <v>24</v>
      </c>
      <c r="M64" s="67"/>
      <c r="N64" s="67"/>
    </row>
    <row r="65" spans="1:14" x14ac:dyDescent="0.2">
      <c r="A65" s="64">
        <v>62</v>
      </c>
      <c r="B65" s="79" t="str">
        <f>'Kasusaajate kontroll-leht'!B77</f>
        <v/>
      </c>
      <c r="C65" s="67"/>
      <c r="D65" s="67"/>
      <c r="E65" s="67"/>
      <c r="F65" s="67" t="s">
        <v>90</v>
      </c>
      <c r="G65" s="67"/>
      <c r="H65" s="67"/>
      <c r="I65" s="67" t="e">
        <f>INDEX('Kasusaajate kontroll-leht'!H77:H106,MATCH('SISi importimise andmed'!B65,'Kasusaajate kontroll-leht'!C77,0))</f>
        <v>#N/A</v>
      </c>
      <c r="J65" s="68">
        <f>'Kasusaajate kontroll-leht'!$D$6</f>
        <v>0</v>
      </c>
      <c r="K65" s="67"/>
      <c r="L65" s="67" t="s">
        <v>24</v>
      </c>
      <c r="M65" s="67"/>
      <c r="N65" s="67"/>
    </row>
    <row r="66" spans="1:14" x14ac:dyDescent="0.2">
      <c r="A66" s="64">
        <v>63</v>
      </c>
      <c r="B66" s="79" t="str">
        <f>'Kasusaajate kontroll-leht'!B78</f>
        <v/>
      </c>
      <c r="C66" s="67"/>
      <c r="D66" s="67"/>
      <c r="E66" s="67"/>
      <c r="F66" s="67" t="s">
        <v>90</v>
      </c>
      <c r="G66" s="67"/>
      <c r="H66" s="67"/>
      <c r="I66" s="67" t="e">
        <f>INDEX('Kasusaajate kontroll-leht'!H78:H107,MATCH('SISi importimise andmed'!B66,'Kasusaajate kontroll-leht'!C78,0))</f>
        <v>#N/A</v>
      </c>
      <c r="J66" s="68">
        <f>'Kasusaajate kontroll-leht'!$D$6</f>
        <v>0</v>
      </c>
      <c r="K66" s="67"/>
      <c r="L66" s="67" t="s">
        <v>24</v>
      </c>
      <c r="M66" s="67"/>
      <c r="N66" s="67"/>
    </row>
    <row r="67" spans="1:14" x14ac:dyDescent="0.2">
      <c r="A67" s="64">
        <v>64</v>
      </c>
      <c r="B67" s="79" t="str">
        <f>'Kasusaajate kontroll-leht'!B79</f>
        <v/>
      </c>
      <c r="C67" s="67"/>
      <c r="D67" s="67"/>
      <c r="E67" s="67"/>
      <c r="F67" s="67" t="s">
        <v>90</v>
      </c>
      <c r="G67" s="67"/>
      <c r="H67" s="67"/>
      <c r="I67" s="67" t="e">
        <f>INDEX('Kasusaajate kontroll-leht'!H79:H108,MATCH('SISi importimise andmed'!B67,'Kasusaajate kontroll-leht'!C79,0))</f>
        <v>#N/A</v>
      </c>
      <c r="J67" s="68">
        <f>'Kasusaajate kontroll-leht'!$D$6</f>
        <v>0</v>
      </c>
      <c r="K67" s="67"/>
      <c r="L67" s="67" t="s">
        <v>24</v>
      </c>
      <c r="M67" s="67"/>
      <c r="N67" s="67"/>
    </row>
    <row r="68" spans="1:14" x14ac:dyDescent="0.2">
      <c r="A68" s="64">
        <v>65</v>
      </c>
      <c r="B68" s="79" t="str">
        <f>'Kasusaajate kontroll-leht'!B80</f>
        <v/>
      </c>
      <c r="C68" s="67"/>
      <c r="D68" s="67"/>
      <c r="E68" s="67"/>
      <c r="F68" s="67" t="s">
        <v>90</v>
      </c>
      <c r="G68" s="67"/>
      <c r="H68" s="67"/>
      <c r="I68" s="67" t="e">
        <f>INDEX('Kasusaajate kontroll-leht'!H80:H109,MATCH('SISi importimise andmed'!B68,'Kasusaajate kontroll-leht'!C80,0))</f>
        <v>#N/A</v>
      </c>
      <c r="J68" s="68">
        <f>'Kasusaajate kontroll-leht'!$D$6</f>
        <v>0</v>
      </c>
      <c r="K68" s="67"/>
      <c r="L68" s="67" t="s">
        <v>24</v>
      </c>
      <c r="M68" s="67"/>
      <c r="N68" s="67"/>
    </row>
    <row r="69" spans="1:14" x14ac:dyDescent="0.2">
      <c r="A69" s="64">
        <v>66</v>
      </c>
      <c r="B69" s="79" t="str">
        <f>'Kasusaajate kontroll-leht'!B81</f>
        <v/>
      </c>
      <c r="C69" s="67"/>
      <c r="D69" s="67"/>
      <c r="E69" s="67"/>
      <c r="F69" s="67" t="s">
        <v>90</v>
      </c>
      <c r="G69" s="67"/>
      <c r="H69" s="67"/>
      <c r="I69" s="67" t="e">
        <f>INDEX('Kasusaajate kontroll-leht'!H81:H110,MATCH('SISi importimise andmed'!B69,'Kasusaajate kontroll-leht'!C81,0))</f>
        <v>#N/A</v>
      </c>
      <c r="J69" s="68">
        <f>'Kasusaajate kontroll-leht'!$D$6</f>
        <v>0</v>
      </c>
      <c r="K69" s="67"/>
      <c r="L69" s="67" t="s">
        <v>24</v>
      </c>
      <c r="M69" s="67"/>
      <c r="N69" s="67"/>
    </row>
    <row r="70" spans="1:14" x14ac:dyDescent="0.2">
      <c r="A70" s="64">
        <v>67</v>
      </c>
      <c r="B70" s="79" t="str">
        <f>'Kasusaajate kontroll-leht'!B82</f>
        <v/>
      </c>
      <c r="C70" s="67"/>
      <c r="D70" s="67"/>
      <c r="E70" s="67"/>
      <c r="F70" s="67" t="s">
        <v>90</v>
      </c>
      <c r="G70" s="67"/>
      <c r="H70" s="67"/>
      <c r="I70" s="67" t="e">
        <f>INDEX('Kasusaajate kontroll-leht'!H82:H111,MATCH('SISi importimise andmed'!B70,'Kasusaajate kontroll-leht'!C82,0))</f>
        <v>#N/A</v>
      </c>
      <c r="J70" s="68">
        <f>'Kasusaajate kontroll-leht'!$D$6</f>
        <v>0</v>
      </c>
      <c r="K70" s="67"/>
      <c r="L70" s="67" t="s">
        <v>24</v>
      </c>
      <c r="M70" s="67"/>
      <c r="N70" s="67"/>
    </row>
    <row r="71" spans="1:14" x14ac:dyDescent="0.2">
      <c r="A71" s="64">
        <v>68</v>
      </c>
      <c r="B71" s="79" t="str">
        <f>'Kasusaajate kontroll-leht'!B83</f>
        <v/>
      </c>
      <c r="C71" s="67"/>
      <c r="D71" s="67"/>
      <c r="E71" s="67"/>
      <c r="F71" s="67" t="s">
        <v>90</v>
      </c>
      <c r="G71" s="67"/>
      <c r="H71" s="67"/>
      <c r="I71" s="67" t="e">
        <f>INDEX('Kasusaajate kontroll-leht'!H83:H112,MATCH('SISi importimise andmed'!B71,'Kasusaajate kontroll-leht'!C83,0))</f>
        <v>#N/A</v>
      </c>
      <c r="J71" s="68">
        <f>'Kasusaajate kontroll-leht'!$D$6</f>
        <v>0</v>
      </c>
      <c r="K71" s="67"/>
      <c r="L71" s="67" t="s">
        <v>24</v>
      </c>
      <c r="M71" s="67"/>
      <c r="N71" s="67"/>
    </row>
    <row r="72" spans="1:14" x14ac:dyDescent="0.2">
      <c r="A72" s="64">
        <v>69</v>
      </c>
      <c r="B72" s="79" t="str">
        <f>'Kasusaajate kontroll-leht'!B84</f>
        <v/>
      </c>
      <c r="C72" s="67"/>
      <c r="D72" s="67"/>
      <c r="E72" s="67"/>
      <c r="F72" s="67" t="s">
        <v>90</v>
      </c>
      <c r="G72" s="67"/>
      <c r="H72" s="67"/>
      <c r="I72" s="67" t="e">
        <f>INDEX('Kasusaajate kontroll-leht'!H84:H113,MATCH('SISi importimise andmed'!B72,'Kasusaajate kontroll-leht'!C84,0))</f>
        <v>#N/A</v>
      </c>
      <c r="J72" s="68">
        <f>'Kasusaajate kontroll-leht'!$D$6</f>
        <v>0</v>
      </c>
      <c r="K72" s="67"/>
      <c r="L72" s="67" t="s">
        <v>24</v>
      </c>
      <c r="M72" s="67"/>
      <c r="N72" s="67"/>
    </row>
    <row r="73" spans="1:14" x14ac:dyDescent="0.2">
      <c r="A73" s="64">
        <v>70</v>
      </c>
      <c r="B73" s="79" t="str">
        <f>'Kasusaajate kontroll-leht'!B85</f>
        <v/>
      </c>
      <c r="C73" s="67"/>
      <c r="D73" s="67"/>
      <c r="E73" s="67"/>
      <c r="F73" s="67" t="s">
        <v>90</v>
      </c>
      <c r="G73" s="67"/>
      <c r="H73" s="67"/>
      <c r="I73" s="67" t="e">
        <f>INDEX('Kasusaajate kontroll-leht'!H85:H114,MATCH('SISi importimise andmed'!B73,'Kasusaajate kontroll-leht'!C85,0))</f>
        <v>#N/A</v>
      </c>
      <c r="J73" s="68">
        <f>'Kasusaajate kontroll-leht'!$D$6</f>
        <v>0</v>
      </c>
      <c r="K73" s="67"/>
      <c r="L73" s="67" t="s">
        <v>24</v>
      </c>
      <c r="M73" s="67"/>
      <c r="N73" s="67"/>
    </row>
    <row r="74" spans="1:14" x14ac:dyDescent="0.2">
      <c r="A74" s="64">
        <v>71</v>
      </c>
      <c r="B74" s="79" t="str">
        <f>'Kasusaajate kontroll-leht'!B86</f>
        <v/>
      </c>
      <c r="C74" s="67"/>
      <c r="D74" s="67"/>
      <c r="E74" s="67"/>
      <c r="F74" s="67" t="s">
        <v>90</v>
      </c>
      <c r="G74" s="67"/>
      <c r="H74" s="67"/>
      <c r="I74" s="67" t="e">
        <f>INDEX('Kasusaajate kontroll-leht'!H86:H115,MATCH('SISi importimise andmed'!B74,'Kasusaajate kontroll-leht'!C86,0))</f>
        <v>#N/A</v>
      </c>
      <c r="J74" s="68">
        <f>'Kasusaajate kontroll-leht'!$D$6</f>
        <v>0</v>
      </c>
      <c r="K74" s="67"/>
      <c r="L74" s="67" t="s">
        <v>24</v>
      </c>
      <c r="M74" s="67"/>
      <c r="N74" s="67"/>
    </row>
    <row r="75" spans="1:14" x14ac:dyDescent="0.2">
      <c r="A75" s="64">
        <v>72</v>
      </c>
      <c r="B75" s="79" t="str">
        <f>'Kasusaajate kontroll-leht'!B87</f>
        <v/>
      </c>
      <c r="C75" s="67"/>
      <c r="D75" s="67"/>
      <c r="E75" s="67"/>
      <c r="F75" s="67" t="s">
        <v>90</v>
      </c>
      <c r="G75" s="67"/>
      <c r="H75" s="67"/>
      <c r="I75" s="67" t="e">
        <f>INDEX('Kasusaajate kontroll-leht'!H87:H116,MATCH('SISi importimise andmed'!B75,'Kasusaajate kontroll-leht'!C87,0))</f>
        <v>#N/A</v>
      </c>
      <c r="J75" s="68">
        <f>'Kasusaajate kontroll-leht'!$D$6</f>
        <v>0</v>
      </c>
      <c r="K75" s="67"/>
      <c r="L75" s="67" t="s">
        <v>24</v>
      </c>
      <c r="M75" s="67"/>
      <c r="N75" s="67"/>
    </row>
    <row r="76" spans="1:14" x14ac:dyDescent="0.2">
      <c r="A76" s="64">
        <v>73</v>
      </c>
      <c r="B76" s="79" t="str">
        <f>'Kasusaajate kontroll-leht'!B88</f>
        <v/>
      </c>
      <c r="C76" s="67"/>
      <c r="D76" s="67"/>
      <c r="E76" s="67"/>
      <c r="F76" s="67" t="s">
        <v>90</v>
      </c>
      <c r="G76" s="67"/>
      <c r="H76" s="67"/>
      <c r="I76" s="67" t="e">
        <f>INDEX('Kasusaajate kontroll-leht'!H88:H117,MATCH('SISi importimise andmed'!B76,'Kasusaajate kontroll-leht'!C88,0))</f>
        <v>#N/A</v>
      </c>
      <c r="J76" s="68">
        <f>'Kasusaajate kontroll-leht'!$D$6</f>
        <v>0</v>
      </c>
      <c r="K76" s="67"/>
      <c r="L76" s="67" t="s">
        <v>24</v>
      </c>
      <c r="M76" s="67"/>
      <c r="N76" s="67"/>
    </row>
    <row r="77" spans="1:14" x14ac:dyDescent="0.2">
      <c r="A77" s="64">
        <v>74</v>
      </c>
      <c r="B77" s="79" t="str">
        <f>'Kasusaajate kontroll-leht'!B89</f>
        <v/>
      </c>
      <c r="C77" s="67"/>
      <c r="D77" s="67"/>
      <c r="E77" s="67"/>
      <c r="F77" s="67" t="s">
        <v>90</v>
      </c>
      <c r="G77" s="67"/>
      <c r="H77" s="67"/>
      <c r="I77" s="67" t="e">
        <f>INDEX('Kasusaajate kontroll-leht'!H89:H118,MATCH('SISi importimise andmed'!B77,'Kasusaajate kontroll-leht'!C89,0))</f>
        <v>#N/A</v>
      </c>
      <c r="J77" s="68">
        <f>'Kasusaajate kontroll-leht'!$D$6</f>
        <v>0</v>
      </c>
      <c r="K77" s="67"/>
      <c r="L77" s="67" t="s">
        <v>24</v>
      </c>
      <c r="M77" s="67"/>
      <c r="N77" s="67"/>
    </row>
    <row r="78" spans="1:14" x14ac:dyDescent="0.2">
      <c r="A78" s="64">
        <v>75</v>
      </c>
      <c r="B78" s="79" t="str">
        <f>'Kasusaajate kontroll-leht'!B90</f>
        <v/>
      </c>
      <c r="C78" s="67"/>
      <c r="D78" s="67"/>
      <c r="E78" s="67"/>
      <c r="F78" s="67" t="s">
        <v>90</v>
      </c>
      <c r="G78" s="67"/>
      <c r="H78" s="67"/>
      <c r="I78" s="67" t="e">
        <f>INDEX('Kasusaajate kontroll-leht'!H90:H119,MATCH('SISi importimise andmed'!B78,'Kasusaajate kontroll-leht'!C90,0))</f>
        <v>#N/A</v>
      </c>
      <c r="J78" s="68">
        <f>'Kasusaajate kontroll-leht'!$D$6</f>
        <v>0</v>
      </c>
      <c r="K78" s="67"/>
      <c r="L78" s="67" t="s">
        <v>24</v>
      </c>
      <c r="M78" s="67"/>
      <c r="N78" s="67"/>
    </row>
    <row r="79" spans="1:14" x14ac:dyDescent="0.2">
      <c r="A79" s="64">
        <v>76</v>
      </c>
      <c r="B79" s="79" t="str">
        <f>'Kasusaajate kontroll-leht'!B91</f>
        <v/>
      </c>
      <c r="C79" s="67"/>
      <c r="D79" s="67"/>
      <c r="E79" s="67"/>
      <c r="F79" s="67" t="s">
        <v>90</v>
      </c>
      <c r="G79" s="67"/>
      <c r="H79" s="67"/>
      <c r="I79" s="67" t="e">
        <f>INDEX('Kasusaajate kontroll-leht'!H91:H120,MATCH('SISi importimise andmed'!B79,'Kasusaajate kontroll-leht'!C91,0))</f>
        <v>#N/A</v>
      </c>
      <c r="J79" s="68">
        <f>'Kasusaajate kontroll-leht'!$D$6</f>
        <v>0</v>
      </c>
      <c r="K79" s="67"/>
      <c r="L79" s="67" t="s">
        <v>24</v>
      </c>
      <c r="M79" s="67"/>
      <c r="N79" s="67"/>
    </row>
    <row r="80" spans="1:14" x14ac:dyDescent="0.2">
      <c r="A80" s="64">
        <v>77</v>
      </c>
      <c r="B80" s="79" t="str">
        <f>'Kasusaajate kontroll-leht'!B92</f>
        <v/>
      </c>
      <c r="C80" s="67"/>
      <c r="D80" s="67"/>
      <c r="E80" s="67"/>
      <c r="F80" s="67" t="s">
        <v>90</v>
      </c>
      <c r="G80" s="67"/>
      <c r="H80" s="67"/>
      <c r="I80" s="67" t="e">
        <f>INDEX('Kasusaajate kontroll-leht'!H92:H121,MATCH('SISi importimise andmed'!B80,'Kasusaajate kontroll-leht'!C92,0))</f>
        <v>#N/A</v>
      </c>
      <c r="J80" s="68">
        <f>'Kasusaajate kontroll-leht'!$D$6</f>
        <v>0</v>
      </c>
      <c r="K80" s="67"/>
      <c r="L80" s="67" t="s">
        <v>24</v>
      </c>
      <c r="M80" s="67"/>
      <c r="N80" s="67"/>
    </row>
    <row r="81" spans="1:14" x14ac:dyDescent="0.2">
      <c r="A81" s="64">
        <v>78</v>
      </c>
      <c r="B81" s="79" t="str">
        <f>'Kasusaajate kontroll-leht'!B93</f>
        <v/>
      </c>
      <c r="C81" s="67"/>
      <c r="D81" s="67"/>
      <c r="E81" s="67"/>
      <c r="F81" s="67" t="s">
        <v>90</v>
      </c>
      <c r="G81" s="67"/>
      <c r="H81" s="67"/>
      <c r="I81" s="67" t="e">
        <f>INDEX('Kasusaajate kontroll-leht'!H93:H122,MATCH('SISi importimise andmed'!B81,'Kasusaajate kontroll-leht'!C93,0))</f>
        <v>#N/A</v>
      </c>
      <c r="J81" s="68">
        <f>'Kasusaajate kontroll-leht'!$D$6</f>
        <v>0</v>
      </c>
      <c r="K81" s="67"/>
      <c r="L81" s="67" t="s">
        <v>24</v>
      </c>
      <c r="M81" s="67"/>
      <c r="N81" s="67"/>
    </row>
    <row r="82" spans="1:14" x14ac:dyDescent="0.2">
      <c r="A82" s="64">
        <v>79</v>
      </c>
      <c r="B82" s="79" t="str">
        <f>'Kasusaajate kontroll-leht'!B94</f>
        <v/>
      </c>
      <c r="C82" s="67"/>
      <c r="D82" s="67"/>
      <c r="E82" s="67"/>
      <c r="F82" s="67" t="s">
        <v>90</v>
      </c>
      <c r="G82" s="67"/>
      <c r="H82" s="67"/>
      <c r="I82" s="67" t="e">
        <f>INDEX('Kasusaajate kontroll-leht'!H94:H123,MATCH('SISi importimise andmed'!B82,'Kasusaajate kontroll-leht'!C94,0))</f>
        <v>#N/A</v>
      </c>
      <c r="J82" s="68">
        <f>'Kasusaajate kontroll-leht'!$D$6</f>
        <v>0</v>
      </c>
      <c r="K82" s="67"/>
      <c r="L82" s="67" t="s">
        <v>24</v>
      </c>
      <c r="M82" s="67"/>
      <c r="N82" s="67"/>
    </row>
    <row r="83" spans="1:14" x14ac:dyDescent="0.2">
      <c r="A83" s="64">
        <v>80</v>
      </c>
      <c r="B83" s="79" t="str">
        <f>'Kasusaajate kontroll-leht'!B95</f>
        <v/>
      </c>
      <c r="C83" s="67"/>
      <c r="D83" s="67"/>
      <c r="E83" s="67"/>
      <c r="F83" s="67" t="s">
        <v>90</v>
      </c>
      <c r="G83" s="67"/>
      <c r="H83" s="67"/>
      <c r="I83" s="67" t="e">
        <f>INDEX('Kasusaajate kontroll-leht'!H95:H124,MATCH('SISi importimise andmed'!B83,'Kasusaajate kontroll-leht'!C95,0))</f>
        <v>#N/A</v>
      </c>
      <c r="J83" s="68">
        <f>'Kasusaajate kontroll-leht'!$D$6</f>
        <v>0</v>
      </c>
      <c r="K83" s="67"/>
      <c r="L83" s="67" t="s">
        <v>24</v>
      </c>
      <c r="M83" s="67"/>
      <c r="N83" s="67"/>
    </row>
    <row r="84" spans="1:14" x14ac:dyDescent="0.2">
      <c r="A84" s="64">
        <v>81</v>
      </c>
      <c r="B84" s="79" t="str">
        <f>'Kasusaajate kontroll-leht'!B96</f>
        <v/>
      </c>
      <c r="C84" s="67"/>
      <c r="D84" s="67"/>
      <c r="E84" s="67"/>
      <c r="F84" s="67" t="s">
        <v>90</v>
      </c>
      <c r="G84" s="67"/>
      <c r="H84" s="67"/>
      <c r="I84" s="67" t="e">
        <f>INDEX('Kasusaajate kontroll-leht'!H96:H125,MATCH('SISi importimise andmed'!B84,'Kasusaajate kontroll-leht'!C96,0))</f>
        <v>#N/A</v>
      </c>
      <c r="J84" s="68">
        <f>'Kasusaajate kontroll-leht'!$D$6</f>
        <v>0</v>
      </c>
      <c r="K84" s="67"/>
      <c r="L84" s="67" t="s">
        <v>24</v>
      </c>
      <c r="M84" s="67"/>
      <c r="N84" s="67"/>
    </row>
    <row r="85" spans="1:14" x14ac:dyDescent="0.2">
      <c r="A85" s="64">
        <v>82</v>
      </c>
      <c r="B85" s="79" t="str">
        <f>'Kasusaajate kontroll-leht'!B97</f>
        <v/>
      </c>
      <c r="C85" s="67"/>
      <c r="D85" s="67"/>
      <c r="E85" s="67"/>
      <c r="F85" s="67" t="s">
        <v>90</v>
      </c>
      <c r="G85" s="67"/>
      <c r="H85" s="67"/>
      <c r="I85" s="67" t="e">
        <f>INDEX('Kasusaajate kontroll-leht'!H97:H126,MATCH('SISi importimise andmed'!B85,'Kasusaajate kontroll-leht'!C97,0))</f>
        <v>#N/A</v>
      </c>
      <c r="J85" s="68">
        <f>'Kasusaajate kontroll-leht'!$D$6</f>
        <v>0</v>
      </c>
      <c r="K85" s="67"/>
      <c r="L85" s="67" t="s">
        <v>24</v>
      </c>
      <c r="M85" s="67"/>
      <c r="N85" s="67"/>
    </row>
    <row r="86" spans="1:14" x14ac:dyDescent="0.2">
      <c r="A86" s="64">
        <v>83</v>
      </c>
      <c r="B86" s="79" t="str">
        <f>'Kasusaajate kontroll-leht'!B98</f>
        <v/>
      </c>
      <c r="C86" s="67"/>
      <c r="D86" s="67"/>
      <c r="E86" s="67"/>
      <c r="F86" s="67" t="s">
        <v>90</v>
      </c>
      <c r="G86" s="67"/>
      <c r="H86" s="67"/>
      <c r="I86" s="67" t="e">
        <f>INDEX('Kasusaajate kontroll-leht'!H98:H127,MATCH('SISi importimise andmed'!B86,'Kasusaajate kontroll-leht'!C98,0))</f>
        <v>#N/A</v>
      </c>
      <c r="J86" s="68">
        <f>'Kasusaajate kontroll-leht'!$D$6</f>
        <v>0</v>
      </c>
      <c r="K86" s="67"/>
      <c r="L86" s="67" t="s">
        <v>24</v>
      </c>
      <c r="M86" s="67"/>
      <c r="N86" s="67"/>
    </row>
    <row r="87" spans="1:14" x14ac:dyDescent="0.2">
      <c r="A87" s="64">
        <v>84</v>
      </c>
      <c r="B87" s="79" t="str">
        <f>'Kasusaajate kontroll-leht'!B99</f>
        <v/>
      </c>
      <c r="C87" s="67"/>
      <c r="D87" s="67"/>
      <c r="E87" s="67"/>
      <c r="F87" s="67" t="s">
        <v>90</v>
      </c>
      <c r="G87" s="67"/>
      <c r="H87" s="67"/>
      <c r="I87" s="67" t="e">
        <f>INDEX('Kasusaajate kontroll-leht'!H99:H128,MATCH('SISi importimise andmed'!B87,'Kasusaajate kontroll-leht'!C99,0))</f>
        <v>#N/A</v>
      </c>
      <c r="J87" s="68">
        <f>'Kasusaajate kontroll-leht'!$D$6</f>
        <v>0</v>
      </c>
      <c r="K87" s="67"/>
      <c r="L87" s="67" t="s">
        <v>24</v>
      </c>
      <c r="M87" s="67"/>
      <c r="N87" s="67"/>
    </row>
    <row r="88" spans="1:14" x14ac:dyDescent="0.2">
      <c r="A88" s="64">
        <v>85</v>
      </c>
      <c r="B88" s="79" t="str">
        <f>'Kasusaajate kontroll-leht'!B100</f>
        <v/>
      </c>
      <c r="C88" s="67"/>
      <c r="D88" s="67"/>
      <c r="E88" s="67"/>
      <c r="F88" s="67" t="s">
        <v>90</v>
      </c>
      <c r="G88" s="67"/>
      <c r="H88" s="67"/>
      <c r="I88" s="67" t="e">
        <f>INDEX('Kasusaajate kontroll-leht'!H100:H129,MATCH('SISi importimise andmed'!B88,'Kasusaajate kontroll-leht'!C100,0))</f>
        <v>#N/A</v>
      </c>
      <c r="J88" s="68">
        <f>'Kasusaajate kontroll-leht'!$D$6</f>
        <v>0</v>
      </c>
      <c r="K88" s="67"/>
      <c r="L88" s="67" t="s">
        <v>24</v>
      </c>
      <c r="M88" s="67"/>
      <c r="N88" s="67"/>
    </row>
    <row r="89" spans="1:14" x14ac:dyDescent="0.2">
      <c r="A89" s="64">
        <v>86</v>
      </c>
      <c r="B89" s="79" t="str">
        <f>'Kasusaajate kontroll-leht'!B101</f>
        <v/>
      </c>
      <c r="C89" s="67"/>
      <c r="D89" s="67"/>
      <c r="E89" s="67"/>
      <c r="F89" s="67" t="s">
        <v>90</v>
      </c>
      <c r="G89" s="67"/>
      <c r="H89" s="67"/>
      <c r="I89" s="67" t="e">
        <f>INDEX('Kasusaajate kontroll-leht'!H101:H130,MATCH('SISi importimise andmed'!B89,'Kasusaajate kontroll-leht'!C101,0))</f>
        <v>#N/A</v>
      </c>
      <c r="J89" s="68">
        <f>'Kasusaajate kontroll-leht'!$D$6</f>
        <v>0</v>
      </c>
      <c r="K89" s="67"/>
      <c r="L89" s="67" t="s">
        <v>24</v>
      </c>
      <c r="M89" s="67"/>
      <c r="N89" s="67"/>
    </row>
    <row r="90" spans="1:14" x14ac:dyDescent="0.2">
      <c r="A90" s="64">
        <v>87</v>
      </c>
      <c r="B90" s="79" t="str">
        <f>'Kasusaajate kontroll-leht'!B102</f>
        <v/>
      </c>
      <c r="C90" s="67"/>
      <c r="D90" s="67"/>
      <c r="E90" s="67"/>
      <c r="F90" s="67" t="s">
        <v>90</v>
      </c>
      <c r="G90" s="67"/>
      <c r="H90" s="67"/>
      <c r="I90" s="67" t="e">
        <f>INDEX('Kasusaajate kontroll-leht'!H102:H131,MATCH('SISi importimise andmed'!B90,'Kasusaajate kontroll-leht'!C102,0))</f>
        <v>#N/A</v>
      </c>
      <c r="J90" s="68">
        <f>'Kasusaajate kontroll-leht'!$D$6</f>
        <v>0</v>
      </c>
      <c r="K90" s="67"/>
      <c r="L90" s="67" t="s">
        <v>24</v>
      </c>
      <c r="M90" s="67"/>
      <c r="N90" s="67"/>
    </row>
    <row r="91" spans="1:14" x14ac:dyDescent="0.2">
      <c r="A91" s="64">
        <v>88</v>
      </c>
      <c r="B91" s="79" t="str">
        <f>'Kasusaajate kontroll-leht'!B103</f>
        <v/>
      </c>
      <c r="C91" s="67"/>
      <c r="D91" s="67"/>
      <c r="E91" s="67"/>
      <c r="F91" s="67" t="s">
        <v>90</v>
      </c>
      <c r="G91" s="67"/>
      <c r="H91" s="67"/>
      <c r="I91" s="67" t="e">
        <f>INDEX('Kasusaajate kontroll-leht'!H103:H132,MATCH('SISi importimise andmed'!B91,'Kasusaajate kontroll-leht'!C103,0))</f>
        <v>#N/A</v>
      </c>
      <c r="J91" s="68">
        <f>'Kasusaajate kontroll-leht'!$D$6</f>
        <v>0</v>
      </c>
      <c r="K91" s="67"/>
      <c r="L91" s="67" t="s">
        <v>24</v>
      </c>
      <c r="M91" s="67"/>
      <c r="N91" s="67"/>
    </row>
    <row r="92" spans="1:14" x14ac:dyDescent="0.2">
      <c r="A92" s="64">
        <v>89</v>
      </c>
      <c r="B92" s="79" t="str">
        <f>'Kasusaajate kontroll-leht'!B104</f>
        <v/>
      </c>
      <c r="C92" s="67"/>
      <c r="D92" s="67"/>
      <c r="E92" s="67"/>
      <c r="F92" s="67" t="s">
        <v>90</v>
      </c>
      <c r="G92" s="67"/>
      <c r="H92" s="67"/>
      <c r="I92" s="67" t="e">
        <f>INDEX('Kasusaajate kontroll-leht'!H104:H133,MATCH('SISi importimise andmed'!B92,'Kasusaajate kontroll-leht'!C104,0))</f>
        <v>#N/A</v>
      </c>
      <c r="J92" s="68">
        <f>'Kasusaajate kontroll-leht'!$D$6</f>
        <v>0</v>
      </c>
      <c r="K92" s="67"/>
      <c r="L92" s="67" t="s">
        <v>24</v>
      </c>
      <c r="M92" s="67"/>
      <c r="N92" s="67"/>
    </row>
    <row r="93" spans="1:14" x14ac:dyDescent="0.2">
      <c r="A93" s="64">
        <v>90</v>
      </c>
      <c r="B93" s="79" t="str">
        <f>'Kasusaajate kontroll-leht'!B105</f>
        <v/>
      </c>
      <c r="C93" s="67"/>
      <c r="D93" s="67"/>
      <c r="E93" s="67"/>
      <c r="F93" s="67" t="s">
        <v>90</v>
      </c>
      <c r="G93" s="67"/>
      <c r="H93" s="67"/>
      <c r="I93" s="67" t="e">
        <f>INDEX('Kasusaajate kontroll-leht'!H105:H134,MATCH('SISi importimise andmed'!B93,'Kasusaajate kontroll-leht'!C105,0))</f>
        <v>#N/A</v>
      </c>
      <c r="J93" s="68">
        <f>'Kasusaajate kontroll-leht'!$D$6</f>
        <v>0</v>
      </c>
      <c r="K93" s="67"/>
      <c r="L93" s="67" t="s">
        <v>24</v>
      </c>
      <c r="M93" s="67"/>
      <c r="N93" s="67"/>
    </row>
    <row r="94" spans="1:14" x14ac:dyDescent="0.2">
      <c r="A94" s="64">
        <v>91</v>
      </c>
      <c r="B94" s="79" t="str">
        <f>'Kasusaajate kontroll-leht'!B106</f>
        <v/>
      </c>
      <c r="C94" s="67"/>
      <c r="D94" s="67"/>
      <c r="E94" s="67"/>
      <c r="F94" s="67" t="s">
        <v>90</v>
      </c>
      <c r="G94" s="67"/>
      <c r="H94" s="67"/>
      <c r="I94" s="67" t="e">
        <f>INDEX('Kasusaajate kontroll-leht'!H106:H135,MATCH('SISi importimise andmed'!B94,'Kasusaajate kontroll-leht'!C106,0))</f>
        <v>#N/A</v>
      </c>
      <c r="J94" s="68">
        <f>'Kasusaajate kontroll-leht'!$D$6</f>
        <v>0</v>
      </c>
      <c r="K94" s="67"/>
      <c r="L94" s="67" t="s">
        <v>24</v>
      </c>
      <c r="M94" s="67"/>
      <c r="N94" s="67"/>
    </row>
    <row r="95" spans="1:14" x14ac:dyDescent="0.2">
      <c r="A95" s="64">
        <v>92</v>
      </c>
      <c r="B95" s="79" t="str">
        <f>'Kasusaajate kontroll-leht'!B107</f>
        <v/>
      </c>
      <c r="C95" s="67"/>
      <c r="D95" s="67"/>
      <c r="E95" s="67"/>
      <c r="F95" s="67" t="s">
        <v>90</v>
      </c>
      <c r="G95" s="67"/>
      <c r="H95" s="67"/>
      <c r="I95" s="67" t="e">
        <f>INDEX('Kasusaajate kontroll-leht'!H107:H136,MATCH('SISi importimise andmed'!B95,'Kasusaajate kontroll-leht'!C107,0))</f>
        <v>#N/A</v>
      </c>
      <c r="J95" s="68">
        <f>'Kasusaajate kontroll-leht'!$D$6</f>
        <v>0</v>
      </c>
      <c r="K95" s="67"/>
      <c r="L95" s="67" t="s">
        <v>24</v>
      </c>
      <c r="M95" s="67"/>
      <c r="N95" s="67"/>
    </row>
    <row r="96" spans="1:14" x14ac:dyDescent="0.2">
      <c r="A96" s="64">
        <v>93</v>
      </c>
      <c r="B96" s="79" t="str">
        <f>'Kasusaajate kontroll-leht'!B108</f>
        <v/>
      </c>
      <c r="C96" s="67"/>
      <c r="D96" s="67"/>
      <c r="E96" s="67"/>
      <c r="F96" s="67" t="s">
        <v>90</v>
      </c>
      <c r="G96" s="67"/>
      <c r="H96" s="67"/>
      <c r="I96" s="67" t="e">
        <f>INDEX('Kasusaajate kontroll-leht'!H108:H137,MATCH('SISi importimise andmed'!B96,'Kasusaajate kontroll-leht'!C108,0))</f>
        <v>#N/A</v>
      </c>
      <c r="J96" s="68">
        <f>'Kasusaajate kontroll-leht'!$D$6</f>
        <v>0</v>
      </c>
      <c r="K96" s="67"/>
      <c r="L96" s="67" t="s">
        <v>24</v>
      </c>
      <c r="M96" s="67"/>
      <c r="N96" s="67"/>
    </row>
    <row r="97" spans="1:14" x14ac:dyDescent="0.2">
      <c r="A97" s="64">
        <v>94</v>
      </c>
      <c r="B97" s="79" t="str">
        <f>'Kasusaajate kontroll-leht'!B109</f>
        <v/>
      </c>
      <c r="C97" s="67"/>
      <c r="D97" s="67"/>
      <c r="E97" s="67"/>
      <c r="F97" s="67" t="s">
        <v>90</v>
      </c>
      <c r="G97" s="67"/>
      <c r="H97" s="67"/>
      <c r="I97" s="67" t="e">
        <f>INDEX('Kasusaajate kontroll-leht'!H109:H138,MATCH('SISi importimise andmed'!B97,'Kasusaajate kontroll-leht'!C109,0))</f>
        <v>#N/A</v>
      </c>
      <c r="J97" s="68">
        <f>'Kasusaajate kontroll-leht'!$D$6</f>
        <v>0</v>
      </c>
      <c r="K97" s="67"/>
      <c r="L97" s="67" t="s">
        <v>24</v>
      </c>
      <c r="M97" s="67"/>
      <c r="N97" s="67"/>
    </row>
    <row r="98" spans="1:14" x14ac:dyDescent="0.2">
      <c r="A98" s="64">
        <v>95</v>
      </c>
      <c r="B98" s="79" t="str">
        <f>'Kasusaajate kontroll-leht'!B110</f>
        <v/>
      </c>
      <c r="C98" s="67"/>
      <c r="D98" s="67"/>
      <c r="E98" s="67"/>
      <c r="F98" s="67" t="s">
        <v>90</v>
      </c>
      <c r="G98" s="67"/>
      <c r="H98" s="67"/>
      <c r="I98" s="67" t="e">
        <f>INDEX('Kasusaajate kontroll-leht'!H110:H139,MATCH('SISi importimise andmed'!B98,'Kasusaajate kontroll-leht'!C110,0))</f>
        <v>#N/A</v>
      </c>
      <c r="J98" s="68">
        <f>'Kasusaajate kontroll-leht'!$D$6</f>
        <v>0</v>
      </c>
      <c r="K98" s="67"/>
      <c r="L98" s="67" t="s">
        <v>24</v>
      </c>
      <c r="M98" s="67"/>
      <c r="N98" s="67"/>
    </row>
    <row r="99" spans="1:14" x14ac:dyDescent="0.2">
      <c r="A99" s="64">
        <v>96</v>
      </c>
      <c r="B99" s="79" t="str">
        <f>'Kasusaajate kontroll-leht'!B111</f>
        <v/>
      </c>
      <c r="C99" s="67"/>
      <c r="D99" s="67"/>
      <c r="E99" s="67"/>
      <c r="F99" s="67" t="s">
        <v>90</v>
      </c>
      <c r="G99" s="67"/>
      <c r="H99" s="67"/>
      <c r="I99" s="67" t="e">
        <f>INDEX('Kasusaajate kontroll-leht'!H111:H140,MATCH('SISi importimise andmed'!B99,'Kasusaajate kontroll-leht'!C111,0))</f>
        <v>#N/A</v>
      </c>
      <c r="J99" s="68">
        <f>'Kasusaajate kontroll-leht'!$D$6</f>
        <v>0</v>
      </c>
      <c r="K99" s="67"/>
      <c r="L99" s="67" t="s">
        <v>24</v>
      </c>
      <c r="M99" s="67"/>
      <c r="N99" s="67"/>
    </row>
    <row r="100" spans="1:14" x14ac:dyDescent="0.2">
      <c r="A100" s="64">
        <v>97</v>
      </c>
      <c r="B100" s="79" t="str">
        <f>'Kasusaajate kontroll-leht'!B112</f>
        <v/>
      </c>
      <c r="C100" s="67"/>
      <c r="D100" s="67"/>
      <c r="E100" s="67"/>
      <c r="F100" s="67" t="s">
        <v>90</v>
      </c>
      <c r="G100" s="67"/>
      <c r="H100" s="67"/>
      <c r="I100" s="67" t="e">
        <f>INDEX('Kasusaajate kontroll-leht'!H112:H141,MATCH('SISi importimise andmed'!B100,'Kasusaajate kontroll-leht'!C112,0))</f>
        <v>#N/A</v>
      </c>
      <c r="J100" s="68">
        <f>'Kasusaajate kontroll-leht'!$D$6</f>
        <v>0</v>
      </c>
      <c r="K100" s="67"/>
      <c r="L100" s="67" t="s">
        <v>24</v>
      </c>
      <c r="M100" s="67"/>
      <c r="N100" s="67"/>
    </row>
    <row r="101" spans="1:14" x14ac:dyDescent="0.2">
      <c r="A101" s="64">
        <v>98</v>
      </c>
      <c r="B101" s="79" t="str">
        <f>'Kasusaajate kontroll-leht'!B113</f>
        <v/>
      </c>
      <c r="C101" s="67"/>
      <c r="D101" s="67"/>
      <c r="E101" s="67"/>
      <c r="F101" s="67" t="s">
        <v>90</v>
      </c>
      <c r="G101" s="67"/>
      <c r="H101" s="67"/>
      <c r="I101" s="67" t="e">
        <f>INDEX('Kasusaajate kontroll-leht'!H113:H142,MATCH('SISi importimise andmed'!B101,'Kasusaajate kontroll-leht'!C113,0))</f>
        <v>#N/A</v>
      </c>
      <c r="J101" s="68">
        <f>'Kasusaajate kontroll-leht'!$D$6</f>
        <v>0</v>
      </c>
      <c r="K101" s="67"/>
      <c r="L101" s="67" t="s">
        <v>24</v>
      </c>
      <c r="M101" s="67"/>
      <c r="N101" s="67"/>
    </row>
    <row r="102" spans="1:14" x14ac:dyDescent="0.2">
      <c r="A102" s="64">
        <v>99</v>
      </c>
      <c r="B102" s="79" t="str">
        <f>'Kasusaajate kontroll-leht'!B114</f>
        <v/>
      </c>
      <c r="C102" s="67"/>
      <c r="D102" s="67"/>
      <c r="E102" s="67"/>
      <c r="F102" s="67" t="s">
        <v>90</v>
      </c>
      <c r="G102" s="67"/>
      <c r="H102" s="67"/>
      <c r="I102" s="67" t="e">
        <f>INDEX('Kasusaajate kontroll-leht'!H114:H143,MATCH('SISi importimise andmed'!B102,'Kasusaajate kontroll-leht'!C114,0))</f>
        <v>#N/A</v>
      </c>
      <c r="J102" s="68">
        <f>'Kasusaajate kontroll-leht'!$D$6</f>
        <v>0</v>
      </c>
      <c r="K102" s="67"/>
      <c r="L102" s="67" t="s">
        <v>24</v>
      </c>
      <c r="M102" s="67"/>
      <c r="N102" s="67"/>
    </row>
    <row r="103" spans="1:14" x14ac:dyDescent="0.2">
      <c r="A103" s="64">
        <v>100</v>
      </c>
      <c r="B103" s="79" t="str">
        <f>'Kasusaajate kontroll-leht'!B115</f>
        <v/>
      </c>
      <c r="C103" s="67"/>
      <c r="D103" s="67"/>
      <c r="E103" s="67"/>
      <c r="F103" s="67" t="s">
        <v>90</v>
      </c>
      <c r="G103" s="67"/>
      <c r="H103" s="67"/>
      <c r="I103" s="67" t="e">
        <f>INDEX('Kasusaajate kontroll-leht'!H115:H144,MATCH('SISi importimise andmed'!B103,'Kasusaajate kontroll-leht'!C115,0))</f>
        <v>#N/A</v>
      </c>
      <c r="J103" s="68">
        <f>'Kasusaajate kontroll-leht'!$D$6</f>
        <v>0</v>
      </c>
      <c r="K103" s="67"/>
      <c r="L103" s="67" t="s">
        <v>24</v>
      </c>
      <c r="M103" s="67"/>
      <c r="N103" s="67"/>
    </row>
  </sheetData>
  <mergeCells count="1">
    <mergeCell ref="A2:N2"/>
  </mergeCells>
  <conditionalFormatting sqref="A4:A65525">
    <cfRule type="expression" dxfId="23" priority="2">
      <formula>LEN(A4) &gt; 32</formula>
    </cfRule>
  </conditionalFormatting>
  <conditionalFormatting sqref="B4:B65525">
    <cfRule type="expression" dxfId="22" priority="3">
      <formula>LEN(B4) &gt; 20</formula>
    </cfRule>
  </conditionalFormatting>
  <conditionalFormatting sqref="C5:C103">
    <cfRule type="expression" dxfId="21" priority="1">
      <formula>LEN(C5) &gt; 20</formula>
    </cfRule>
  </conditionalFormatting>
  <dataValidations count="6">
    <dataValidation type="list" allowBlank="1" sqref="I104:I65525" xr:uid="{2A8BC9C7-BD4F-42C4-9E9F-302DBC017A84}">
      <formula1>hidden6</formula1>
    </dataValidation>
    <dataValidation type="list" allowBlank="1" sqref="F104:H65525" xr:uid="{19063924-197E-4006-973D-FD7D5C5CB057}">
      <formula1>hidden5</formula1>
    </dataValidation>
    <dataValidation type="list" allowBlank="1" sqref="M4:M65525" xr:uid="{9F37A2D1-26B6-4AF5-8DE9-8448E7F77ED4}">
      <formula1>hidden10</formula1>
    </dataValidation>
    <dataValidation type="list" allowBlank="1" sqref="L4:L65525" xr:uid="{22BB76FE-AABF-4683-B62D-2D79436AED31}">
      <formula1>hidden9</formula1>
    </dataValidation>
    <dataValidation type="list" allowBlank="1" sqref="K4:K65525" xr:uid="{B0D0155D-843B-428E-A2DD-863D636489B4}">
      <formula1>hidden8</formula1>
    </dataValidation>
    <dataValidation type="list" allowBlank="1" sqref="E4:E65525" xr:uid="{7BC76150-044F-4D4F-B673-F611843E2CDE}">
      <formula1>hidden4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7"/>
  <sheetViews>
    <sheetView workbookViewId="0">
      <selection activeCell="D1" sqref="D1"/>
    </sheetView>
  </sheetViews>
  <sheetFormatPr defaultColWidth="9.140625" defaultRowHeight="15" x14ac:dyDescent="0.25"/>
  <cols>
    <col min="1" max="1" width="37.85546875" customWidth="1"/>
    <col min="2" max="2" width="53" customWidth="1"/>
    <col min="3" max="3" width="15.42578125" customWidth="1"/>
    <col min="4" max="4" width="45" customWidth="1"/>
    <col min="5" max="5" width="37.5703125" customWidth="1"/>
  </cols>
  <sheetData>
    <row r="1" spans="1:13" x14ac:dyDescent="0.25">
      <c r="A1" s="59" t="s">
        <v>27</v>
      </c>
    </row>
    <row r="2" spans="1:13" x14ac:dyDescent="0.25">
      <c r="A2" t="s">
        <v>28</v>
      </c>
      <c r="C2" s="21"/>
    </row>
    <row r="3" spans="1:13" ht="15.75" thickBot="1" x14ac:dyDescent="0.3"/>
    <row r="4" spans="1:13" ht="15.75" thickBot="1" x14ac:dyDescent="0.3">
      <c r="A4" s="142" t="s">
        <v>29</v>
      </c>
      <c r="B4" s="143"/>
      <c r="C4" s="143" t="s">
        <v>30</v>
      </c>
      <c r="D4" s="144"/>
    </row>
    <row r="5" spans="1:13" ht="30.75" thickBot="1" x14ac:dyDescent="0.3">
      <c r="A5" s="1" t="s">
        <v>31</v>
      </c>
      <c r="B5" s="2" t="s">
        <v>32</v>
      </c>
      <c r="C5" s="3" t="s">
        <v>33</v>
      </c>
      <c r="D5" s="3" t="s">
        <v>34</v>
      </c>
    </row>
    <row r="6" spans="1:13" ht="30" x14ac:dyDescent="0.25">
      <c r="A6" s="4" t="s">
        <v>35</v>
      </c>
      <c r="B6" s="5" t="s">
        <v>36</v>
      </c>
      <c r="C6" s="6"/>
      <c r="D6" s="6"/>
    </row>
    <row r="7" spans="1:13" x14ac:dyDescent="0.25">
      <c r="A7" s="10" t="s">
        <v>37</v>
      </c>
      <c r="B7" s="11" t="s">
        <v>38</v>
      </c>
      <c r="C7" s="12"/>
      <c r="D7" s="12"/>
      <c r="K7" s="13"/>
    </row>
    <row r="8" spans="1:13" x14ac:dyDescent="0.25">
      <c r="A8" s="7" t="s">
        <v>39</v>
      </c>
      <c r="B8" s="8" t="s">
        <v>40</v>
      </c>
      <c r="C8" s="12"/>
      <c r="D8" s="9"/>
    </row>
    <row r="9" spans="1:13" ht="30" x14ac:dyDescent="0.25">
      <c r="A9" s="7" t="s">
        <v>41</v>
      </c>
      <c r="B9" s="8" t="s">
        <v>42</v>
      </c>
      <c r="C9" s="9"/>
      <c r="D9" s="9"/>
      <c r="E9" s="20"/>
      <c r="F9" s="20"/>
      <c r="G9" s="20"/>
    </row>
    <row r="10" spans="1:13" x14ac:dyDescent="0.25">
      <c r="A10" s="10" t="s">
        <v>43</v>
      </c>
      <c r="B10" s="11" t="s">
        <v>44</v>
      </c>
      <c r="C10" s="14"/>
      <c r="D10" s="14"/>
    </row>
    <row r="11" spans="1:13" x14ac:dyDescent="0.25">
      <c r="A11" s="10" t="s">
        <v>45</v>
      </c>
      <c r="B11" s="11" t="s">
        <v>46</v>
      </c>
      <c r="C11" s="14"/>
      <c r="D11" s="14"/>
    </row>
    <row r="12" spans="1:13" ht="15.75" thickBot="1" x14ac:dyDescent="0.3"/>
    <row r="13" spans="1:13" ht="44.45" customHeight="1" thickBot="1" x14ac:dyDescent="0.3">
      <c r="B13" s="145" t="s">
        <v>47</v>
      </c>
      <c r="C13" s="146"/>
      <c r="D13" s="147"/>
      <c r="M13" s="22"/>
    </row>
    <row r="14" spans="1:13" ht="15.75" thickBot="1" x14ac:dyDescent="0.3">
      <c r="B14" s="148" t="s">
        <v>48</v>
      </c>
      <c r="C14" s="149"/>
      <c r="D14" s="150"/>
      <c r="M14" s="23"/>
    </row>
    <row r="15" spans="1:13" x14ac:dyDescent="0.25">
      <c r="A15" s="15" t="s">
        <v>49</v>
      </c>
      <c r="B15" s="34" t="s">
        <v>50</v>
      </c>
      <c r="C15" s="151" t="e">
        <f>(D6-D8)/D8</f>
        <v>#DIV/0!</v>
      </c>
      <c r="D15" s="152"/>
    </row>
    <row r="16" spans="1:13" ht="15.75" thickBot="1" x14ac:dyDescent="0.3">
      <c r="A16" s="15" t="s">
        <v>49</v>
      </c>
      <c r="B16" s="16" t="s">
        <v>51</v>
      </c>
      <c r="C16" s="153" t="str">
        <f>IF(OR(D9="",D10="",D11=""),"Tabel täitmata",IF(OR(D10&gt;0,D11&gt;0),"Kontrolli alusandmeid",IF(AND(D10&lt;=0,D11&lt;=0,(D9-D10)&gt;0),IF(D11&lt;0,(D9-D10)/ABS(D11),"Ettevõttel ei ole intressikulu ja EBIDTA &gt; 0"),IF((D9-D10)&lt;0,IF(D11=0,"Ettevõtte EBIDTA &lt; 0, aga intressikulu ei ole","Ettevõtte EBIDTA &lt; 0 ja tal on intressikulu"),IF(AND((D9-D10)=0,D11=0),"Ettevõtte EBIDTA = 0, aga intressikulu ei ole","Ettevõtte EBIDTA = 0 ja tal on intressikulu")))))</f>
        <v>Tabel täitmata</v>
      </c>
      <c r="D16" s="154"/>
    </row>
    <row r="17" spans="1:4" ht="15.75" thickBot="1" x14ac:dyDescent="0.3">
      <c r="B17" s="133" t="s">
        <v>52</v>
      </c>
      <c r="C17" s="134"/>
      <c r="D17" s="135"/>
    </row>
    <row r="18" spans="1:4" x14ac:dyDescent="0.25">
      <c r="A18" s="15" t="s">
        <v>49</v>
      </c>
      <c r="B18" s="34" t="s">
        <v>50</v>
      </c>
      <c r="C18" s="136" t="e">
        <f>(C6-C8)/C8</f>
        <v>#DIV/0!</v>
      </c>
      <c r="D18" s="137"/>
    </row>
    <row r="19" spans="1:4" x14ac:dyDescent="0.25">
      <c r="A19" s="15" t="s">
        <v>49</v>
      </c>
      <c r="B19" s="17" t="s">
        <v>51</v>
      </c>
      <c r="C19" s="138" t="str">
        <f>IF(OR(C9="",C10="",C11=""),"Tabel täitmata",IF(OR(C10&gt;0,C11&gt;0),"Kontrolli alusandmeid",IF(AND(C10&lt;=0,C11&lt;=0,(C9-C10)&gt;0),IF(C11&lt;0,(C9-C10)/ABS(C11),"Ettevõttel ei ole intressikulu ja EBIDTA &gt; 0"),IF((C9-C10)&lt;0,IF(C11=0,"Ettevõtte EBIDTA &lt; 0, aga intressikulu ei ole","Ettevõtte EBIDTA &lt; 0 ja tal on intressikulu"),IF(AND((C9-C10)=0,C11=0),"Ettevõtte EBIDTA = 0, aga intressikulu ei ole","Ettevõtte EBIDTA = 0 ja tal on intressikulu")))))</f>
        <v>Tabel täitmata</v>
      </c>
      <c r="D19" s="139"/>
    </row>
    <row r="20" spans="1:4" ht="47.45" customHeight="1" thickBot="1" x14ac:dyDescent="0.3">
      <c r="A20" s="15" t="s">
        <v>53</v>
      </c>
      <c r="B20" s="18" t="s">
        <v>54</v>
      </c>
      <c r="C20" s="140" t="e">
        <f>IF(OR(B2="KOV",B2="SA"),"ei hinda",C8/C7)</f>
        <v>#DIV/0!</v>
      </c>
      <c r="D20" s="141"/>
    </row>
    <row r="26" spans="1:4" x14ac:dyDescent="0.25">
      <c r="B26" s="19"/>
    </row>
    <row r="27" spans="1:4" x14ac:dyDescent="0.25">
      <c r="B27" s="19"/>
    </row>
  </sheetData>
  <mergeCells count="10">
    <mergeCell ref="B17:D17"/>
    <mergeCell ref="C18:D18"/>
    <mergeCell ref="C19:D19"/>
    <mergeCell ref="C20:D20"/>
    <mergeCell ref="A4:B4"/>
    <mergeCell ref="C4:D4"/>
    <mergeCell ref="B13:D13"/>
    <mergeCell ref="B14:D14"/>
    <mergeCell ref="C15:D15"/>
    <mergeCell ref="C16:D16"/>
  </mergeCells>
  <conditionalFormatting sqref="C15">
    <cfRule type="cellIs" dxfId="20" priority="4" operator="lessThan">
      <formula>0</formula>
    </cfRule>
    <cfRule type="cellIs" dxfId="19" priority="5" stopIfTrue="1" operator="lessThanOrEqual">
      <formula>7.5</formula>
    </cfRule>
    <cfRule type="cellIs" dxfId="18" priority="6" stopIfTrue="1" operator="greaterThan">
      <formula>7.5</formula>
    </cfRule>
  </conditionalFormatting>
  <conditionalFormatting sqref="C16">
    <cfRule type="containsText" dxfId="17" priority="24" stopIfTrue="1" operator="containsText" text="a">
      <formula>NOT(ISERROR(SEARCH("a",C16)))</formula>
    </cfRule>
    <cfRule type="cellIs" dxfId="16" priority="25" stopIfTrue="1" operator="lessThanOrEqual">
      <formula>1</formula>
    </cfRule>
    <cfRule type="cellIs" dxfId="15" priority="26" stopIfTrue="1" operator="greaterThan">
      <formula>1</formula>
    </cfRule>
  </conditionalFormatting>
  <conditionalFormatting sqref="C18">
    <cfRule type="cellIs" dxfId="14" priority="1" stopIfTrue="1" operator="lessThan">
      <formula>0</formula>
    </cfRule>
    <cfRule type="cellIs" dxfId="13" priority="2" stopIfTrue="1" operator="lessThan">
      <formula>7.5</formula>
    </cfRule>
    <cfRule type="cellIs" dxfId="12" priority="3" stopIfTrue="1" operator="greaterThan">
      <formula>7.5</formula>
    </cfRule>
  </conditionalFormatting>
  <conditionalFormatting sqref="C19">
    <cfRule type="containsText" dxfId="11" priority="12" stopIfTrue="1" operator="containsText" text="a">
      <formula>NOT(ISERROR(SEARCH("a",C19)))</formula>
    </cfRule>
    <cfRule type="cellIs" dxfId="10" priority="13" stopIfTrue="1" operator="lessThanOrEqual">
      <formula>1</formula>
    </cfRule>
    <cfRule type="cellIs" dxfId="9" priority="14" stopIfTrue="1" operator="greaterThan">
      <formula>1</formula>
    </cfRule>
  </conditionalFormatting>
  <conditionalFormatting sqref="C10:D11">
    <cfRule type="cellIs" dxfId="8" priority="16" operator="greaterThan">
      <formula>0</formula>
    </cfRule>
  </conditionalFormatting>
  <conditionalFormatting sqref="C16:D16">
    <cfRule type="containsText" dxfId="7" priority="8" stopIfTrue="1" operator="containsText" text="Tabel täitmata">
      <formula>NOT(ISERROR(SEARCH("Tabel täitmata",C16)))</formula>
    </cfRule>
    <cfRule type="containsText" dxfId="6" priority="15" stopIfTrue="1" operator="containsText" text="EBIDTA &gt; 0">
      <formula>NOT(ISERROR(SEARCH("EBIDTA &gt; 0",C16)))</formula>
    </cfRule>
    <cfRule type="containsText" dxfId="5" priority="21" stopIfTrue="1" operator="containsText" text="intressikulu ei ole">
      <formula>NOT(ISERROR(SEARCH("intressikulu ei ole",C16)))</formula>
    </cfRule>
  </conditionalFormatting>
  <conditionalFormatting sqref="C19:D19">
    <cfRule type="containsText" dxfId="4" priority="7" stopIfTrue="1" operator="containsText" text="Tabel täitmata">
      <formula>NOT(ISERROR(SEARCH("Tabel täitmata",C19)))</formula>
    </cfRule>
    <cfRule type="containsText" dxfId="3" priority="10" stopIfTrue="1" operator="containsText" text="EBIDTA &gt; 0">
      <formula>NOT(ISERROR(SEARCH("EBIDTA &gt; 0",C19)))</formula>
    </cfRule>
    <cfRule type="containsText" dxfId="2" priority="11" stopIfTrue="1" operator="containsText" text="intressikulu ei ole">
      <formula>NOT(ISERROR(SEARCH("intressikulu ei ole",C19)))</formula>
    </cfRule>
  </conditionalFormatting>
  <conditionalFormatting sqref="C20:D20">
    <cfRule type="containsText" priority="9" stopIfTrue="1" operator="containsText" text="ei hinda">
      <formula>NOT(ISERROR(SEARCH("ei hinda",C20)))</formula>
    </cfRule>
    <cfRule type="cellIs" dxfId="1" priority="22" stopIfTrue="1" operator="greaterThanOrEqual">
      <formula>0.5</formula>
    </cfRule>
    <cfRule type="cellIs" dxfId="0" priority="23" operator="lessThan">
      <formula>0.5</formula>
    </cfRule>
  </conditionalFormatting>
  <pageMargins left="0.98425196850393704" right="0.39370078740157483" top="0.78740157480314965" bottom="0.39370078740157483" header="0.19685039370078741" footer="0.19685039370078741"/>
  <pageSetup paperSize="9" orientation="landscape"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16"/>
  <sheetViews>
    <sheetView workbookViewId="0">
      <selection activeCell="B17" sqref="B17"/>
    </sheetView>
  </sheetViews>
  <sheetFormatPr defaultRowHeight="15" x14ac:dyDescent="0.25"/>
  <cols>
    <col min="2" max="2" width="162.5703125" customWidth="1"/>
  </cols>
  <sheetData>
    <row r="2" spans="2:2" x14ac:dyDescent="0.25">
      <c r="B2" t="s">
        <v>55</v>
      </c>
    </row>
    <row r="3" spans="2:2" ht="45" x14ac:dyDescent="0.25">
      <c r="B3" s="24" t="s">
        <v>56</v>
      </c>
    </row>
    <row r="4" spans="2:2" ht="30" x14ac:dyDescent="0.25">
      <c r="B4" s="24" t="s">
        <v>57</v>
      </c>
    </row>
    <row r="5" spans="2:2" x14ac:dyDescent="0.25">
      <c r="B5" s="24" t="s">
        <v>58</v>
      </c>
    </row>
    <row r="6" spans="2:2" ht="30" x14ac:dyDescent="0.25">
      <c r="B6" s="24" t="s">
        <v>59</v>
      </c>
    </row>
    <row r="7" spans="2:2" x14ac:dyDescent="0.25">
      <c r="B7" s="24" t="s">
        <v>60</v>
      </c>
    </row>
    <row r="8" spans="2:2" x14ac:dyDescent="0.25">
      <c r="B8" s="24" t="s">
        <v>61</v>
      </c>
    </row>
    <row r="9" spans="2:2" x14ac:dyDescent="0.25">
      <c r="B9" s="24"/>
    </row>
    <row r="10" spans="2:2" x14ac:dyDescent="0.25">
      <c r="B10" s="24"/>
    </row>
    <row r="11" spans="2:2" x14ac:dyDescent="0.25">
      <c r="B11" s="24"/>
    </row>
    <row r="12" spans="2:2" x14ac:dyDescent="0.25">
      <c r="B12" s="24"/>
    </row>
    <row r="13" spans="2:2" x14ac:dyDescent="0.25">
      <c r="B13" s="24"/>
    </row>
    <row r="14" spans="2:2" x14ac:dyDescent="0.25">
      <c r="B14" s="24"/>
    </row>
    <row r="15" spans="2:2" x14ac:dyDescent="0.25">
      <c r="B15" s="24"/>
    </row>
    <row r="16" spans="2:2" x14ac:dyDescent="0.25">
      <c r="B16" s="24"/>
    </row>
  </sheetData>
  <sheetProtection algorithmName="SHA-512" hashValue="fwgV6DH0N+etA3rJ7Lz83yJLgJJws5Va5h8SNqmWWn2D1oLmOFH9AentoOj0Xl7wRIHpJk9+w2FNtvjKShsysA==" saltValue="a5qAe/dXECABusVDtERd4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54"/>
  <sheetViews>
    <sheetView topLeftCell="A40" workbookViewId="0">
      <selection activeCell="A54" sqref="A54:N54"/>
    </sheetView>
  </sheetViews>
  <sheetFormatPr defaultRowHeight="15" x14ac:dyDescent="0.25"/>
  <sheetData>
    <row r="2" spans="1:1" x14ac:dyDescent="0.25">
      <c r="A2" t="s">
        <v>62</v>
      </c>
    </row>
    <row r="23" spans="1:14" ht="41.25" customHeight="1" x14ac:dyDescent="0.25">
      <c r="A23" s="156" t="s">
        <v>63</v>
      </c>
      <c r="B23" s="156"/>
      <c r="C23" s="156"/>
      <c r="D23" s="156"/>
      <c r="E23" s="156"/>
      <c r="F23" s="156"/>
      <c r="G23" s="156"/>
      <c r="H23" s="156"/>
      <c r="I23" s="156"/>
      <c r="J23" s="156"/>
      <c r="K23" s="156"/>
      <c r="L23" s="156"/>
      <c r="M23" s="156"/>
      <c r="N23" s="156"/>
    </row>
    <row r="24" spans="1:14" ht="63" customHeight="1" x14ac:dyDescent="0.25">
      <c r="A24" s="155" t="s">
        <v>64</v>
      </c>
      <c r="B24" s="155"/>
      <c r="C24" s="155"/>
      <c r="D24" s="155"/>
      <c r="E24" s="155"/>
      <c r="F24" s="155"/>
      <c r="G24" s="155"/>
      <c r="H24" s="155"/>
      <c r="I24" s="155"/>
      <c r="J24" s="155"/>
      <c r="K24" s="155"/>
      <c r="L24" s="155"/>
      <c r="M24" s="155"/>
      <c r="N24" s="155"/>
    </row>
    <row r="54" spans="1:14" ht="48.75" customHeight="1" x14ac:dyDescent="0.25">
      <c r="A54" s="155" t="s">
        <v>65</v>
      </c>
      <c r="B54" s="155"/>
      <c r="C54" s="155"/>
      <c r="D54" s="155"/>
      <c r="E54" s="155"/>
      <c r="F54" s="155"/>
      <c r="G54" s="155"/>
      <c r="H54" s="155"/>
      <c r="I54" s="155"/>
      <c r="J54" s="155"/>
      <c r="K54" s="155"/>
      <c r="L54" s="155"/>
      <c r="M54" s="155"/>
      <c r="N54" s="155"/>
    </row>
  </sheetData>
  <sheetProtection algorithmName="SHA-512" hashValue="xQ/dntNYLo96bwBuGAzu/jZaepWZnmebqzHPSzOrV8HRx1GrhXDCuj+3RKOvXf/3Q0vKdLYzx+OhFf6d4JlkGQ==" saltValue="2UD5FPvKxkWAd3L93pMTdQ==" spinCount="100000" sheet="1" objects="1" scenarios="1"/>
  <mergeCells count="3">
    <mergeCell ref="A24:N24"/>
    <mergeCell ref="A23:N23"/>
    <mergeCell ref="A54:N5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8"/>
  <sheetViews>
    <sheetView topLeftCell="A37" workbookViewId="0">
      <selection activeCell="A20" sqref="A20"/>
    </sheetView>
  </sheetViews>
  <sheetFormatPr defaultRowHeight="15" x14ac:dyDescent="0.25"/>
  <cols>
    <col min="2" max="2" width="12.7109375" bestFit="1" customWidth="1"/>
    <col min="3" max="4" width="12" bestFit="1" customWidth="1"/>
    <col min="5" max="6" width="12.140625" customWidth="1"/>
  </cols>
  <sheetData>
    <row r="1" spans="1:1" x14ac:dyDescent="0.25">
      <c r="A1" t="s">
        <v>66</v>
      </c>
    </row>
    <row r="5" spans="1:1" x14ac:dyDescent="0.25">
      <c r="A5" t="s">
        <v>67</v>
      </c>
    </row>
    <row r="18" spans="1:8" x14ac:dyDescent="0.25">
      <c r="A18" t="s">
        <v>68</v>
      </c>
    </row>
    <row r="19" spans="1:8" x14ac:dyDescent="0.25">
      <c r="A19" t="s">
        <v>69</v>
      </c>
    </row>
    <row r="21" spans="1:8" x14ac:dyDescent="0.25">
      <c r="G21" t="s">
        <v>70</v>
      </c>
    </row>
    <row r="22" spans="1:8" x14ac:dyDescent="0.25">
      <c r="B22" t="s">
        <v>71</v>
      </c>
      <c r="C22" t="s">
        <v>72</v>
      </c>
      <c r="D22" t="s">
        <v>73</v>
      </c>
      <c r="E22" t="s">
        <v>74</v>
      </c>
      <c r="G22">
        <f>E23</f>
        <v>2016</v>
      </c>
      <c r="H22">
        <f>F23</f>
        <v>2015</v>
      </c>
    </row>
    <row r="23" spans="1:8" x14ac:dyDescent="0.25">
      <c r="B23" s="25">
        <v>115847</v>
      </c>
      <c r="C23" s="26">
        <v>3.3500000000000002E-2</v>
      </c>
      <c r="D23" s="27">
        <v>42988</v>
      </c>
      <c r="E23" s="28">
        <v>2016</v>
      </c>
      <c r="F23" s="28">
        <v>2015</v>
      </c>
      <c r="G23" s="31">
        <f>-IF($D23&lt;=DATE($E23,12,31),(365+$D23-DATE($E23,12,31))/365*$C23*$B23,$C23*$B23)</f>
        <v>-3880.8745000000004</v>
      </c>
      <c r="H23" s="31">
        <f>-IF($D23&lt;=DATE($F23,12,31),(365+$D23-DATE($F23,12,31))/365*$C23*$B23,$C23*$B23)</f>
        <v>-3880.8745000000004</v>
      </c>
    </row>
    <row r="24" spans="1:8" x14ac:dyDescent="0.25">
      <c r="B24" s="29"/>
      <c r="C24" s="29"/>
      <c r="D24" s="29"/>
      <c r="E24" s="29"/>
      <c r="F24" s="29"/>
    </row>
    <row r="25" spans="1:8" x14ac:dyDescent="0.25">
      <c r="B25" s="29"/>
      <c r="C25" s="29"/>
      <c r="D25" s="29"/>
      <c r="E25" s="29"/>
      <c r="F25" s="29"/>
    </row>
    <row r="26" spans="1:8" x14ac:dyDescent="0.25">
      <c r="B26" s="29"/>
      <c r="C26" s="29"/>
      <c r="D26" s="29"/>
      <c r="E26" s="29"/>
      <c r="F26" s="29"/>
    </row>
    <row r="27" spans="1:8" x14ac:dyDescent="0.25">
      <c r="B27" s="29"/>
      <c r="C27" s="29"/>
      <c r="D27" s="29"/>
      <c r="E27" s="29"/>
      <c r="F27" s="29"/>
    </row>
    <row r="28" spans="1:8" x14ac:dyDescent="0.25">
      <c r="B28" s="29"/>
      <c r="C28" s="29"/>
      <c r="D28" s="29"/>
      <c r="E28" s="29"/>
      <c r="F28" s="29"/>
    </row>
    <row r="29" spans="1:8" x14ac:dyDescent="0.25">
      <c r="B29" s="29"/>
      <c r="C29" s="29"/>
      <c r="D29" s="29"/>
      <c r="E29" s="29"/>
      <c r="F29" s="29"/>
    </row>
    <row r="30" spans="1:8" x14ac:dyDescent="0.25">
      <c r="B30" s="29"/>
      <c r="C30" s="29"/>
      <c r="D30" s="29"/>
      <c r="E30" s="29"/>
      <c r="F30" s="29"/>
    </row>
    <row r="31" spans="1:8" x14ac:dyDescent="0.25">
      <c r="B31" s="29"/>
      <c r="C31" s="29"/>
      <c r="D31" s="29"/>
      <c r="E31" s="29"/>
      <c r="F31" s="29"/>
    </row>
    <row r="32" spans="1:8" x14ac:dyDescent="0.25">
      <c r="B32" s="29"/>
      <c r="C32" s="29"/>
      <c r="D32" s="29"/>
      <c r="E32" s="29"/>
      <c r="F32" s="29"/>
    </row>
    <row r="33" spans="1:9" x14ac:dyDescent="0.25">
      <c r="B33" s="29"/>
      <c r="C33" s="29"/>
      <c r="D33" s="29"/>
      <c r="E33" s="29"/>
      <c r="F33" s="29"/>
    </row>
    <row r="34" spans="1:9" x14ac:dyDescent="0.25">
      <c r="B34" s="29"/>
      <c r="C34" s="29"/>
      <c r="D34" s="29"/>
      <c r="E34" s="29"/>
      <c r="F34" s="29"/>
    </row>
    <row r="35" spans="1:9" x14ac:dyDescent="0.25">
      <c r="B35" s="29"/>
      <c r="C35" s="29"/>
      <c r="D35" s="29"/>
      <c r="E35" s="29"/>
      <c r="F35" s="29"/>
    </row>
    <row r="36" spans="1:9" x14ac:dyDescent="0.25">
      <c r="B36" s="29"/>
      <c r="C36" s="29"/>
      <c r="D36" s="29"/>
      <c r="E36" s="29"/>
      <c r="F36" s="29"/>
    </row>
    <row r="37" spans="1:9" x14ac:dyDescent="0.25">
      <c r="B37" s="29"/>
      <c r="C37" s="29"/>
      <c r="D37" s="29"/>
      <c r="E37" s="29"/>
      <c r="F37" s="29"/>
    </row>
    <row r="38" spans="1:9" x14ac:dyDescent="0.25">
      <c r="B38" s="29"/>
      <c r="C38" s="29"/>
      <c r="D38" s="29"/>
      <c r="E38" s="29"/>
      <c r="F38" s="29"/>
    </row>
    <row r="39" spans="1:9" x14ac:dyDescent="0.25">
      <c r="B39" s="29"/>
      <c r="C39" s="29"/>
      <c r="D39" s="29"/>
      <c r="E39" s="29"/>
      <c r="F39" s="29"/>
    </row>
    <row r="40" spans="1:9" x14ac:dyDescent="0.25">
      <c r="B40" s="29"/>
      <c r="C40" s="29"/>
      <c r="D40" s="29"/>
      <c r="E40" s="29"/>
      <c r="F40" s="29"/>
    </row>
    <row r="41" spans="1:9" x14ac:dyDescent="0.25">
      <c r="B41" s="29"/>
      <c r="C41" s="29"/>
      <c r="D41" s="29"/>
      <c r="E41" s="29"/>
      <c r="F41" s="29"/>
    </row>
    <row r="42" spans="1:9" x14ac:dyDescent="0.25">
      <c r="B42" s="29"/>
      <c r="C42" s="29"/>
      <c r="D42" s="29"/>
      <c r="E42" s="29"/>
      <c r="F42" s="29"/>
    </row>
    <row r="43" spans="1:9" x14ac:dyDescent="0.25">
      <c r="B43" s="29"/>
      <c r="C43" s="29"/>
      <c r="D43" s="29"/>
      <c r="E43" s="29"/>
      <c r="F43" s="29"/>
    </row>
    <row r="44" spans="1:9" x14ac:dyDescent="0.25">
      <c r="B44" s="29"/>
      <c r="C44" s="29"/>
      <c r="D44" s="29"/>
      <c r="E44" s="29"/>
      <c r="F44" s="29"/>
    </row>
    <row r="45" spans="1:9" ht="15.75" thickBot="1" x14ac:dyDescent="0.3">
      <c r="B45" s="30"/>
      <c r="C45" s="30"/>
      <c r="D45" s="30"/>
      <c r="E45" s="30"/>
      <c r="F45" s="30"/>
    </row>
    <row r="46" spans="1:9" ht="15.75" thickBot="1" x14ac:dyDescent="0.3">
      <c r="G46" s="32">
        <f>SUM(G23:G45)</f>
        <v>-3880.8745000000004</v>
      </c>
      <c r="H46" s="33">
        <f>SUM(H23:H45)</f>
        <v>-3880.8745000000004</v>
      </c>
      <c r="I46" t="s">
        <v>75</v>
      </c>
    </row>
    <row r="48" spans="1:9" x14ac:dyDescent="0.25">
      <c r="A48" t="s">
        <v>76</v>
      </c>
    </row>
  </sheetData>
  <sheetProtection algorithmName="SHA-512" hashValue="La8QEDY+00T6S0ogHLQwmPy7ux0i6FLyisB8hVO3+b1kuQSmE5+l+ZR0Tugj0xx3/JN8APo6m7nvG16XTu9MTw==" saltValue="Rz94TdgOSQ57hanmENseWw==" spinCount="100000" sheet="1" objects="1" scenarios="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7"/>
  <sheetViews>
    <sheetView topLeftCell="A10" workbookViewId="0">
      <selection activeCell="G3" sqref="G3"/>
    </sheetView>
  </sheetViews>
  <sheetFormatPr defaultRowHeight="15" x14ac:dyDescent="0.25"/>
  <cols>
    <col min="2" max="2" width="23" customWidth="1"/>
    <col min="3" max="3" width="15.28515625" customWidth="1"/>
    <col min="4" max="4" width="19.5703125" customWidth="1"/>
    <col min="5" max="6" width="14" customWidth="1"/>
    <col min="7" max="7" width="10" bestFit="1" customWidth="1"/>
  </cols>
  <sheetData>
    <row r="1" spans="1:8" x14ac:dyDescent="0.25">
      <c r="A1" t="s">
        <v>68</v>
      </c>
    </row>
    <row r="2" spans="1:8" x14ac:dyDescent="0.25">
      <c r="G2" t="s">
        <v>70</v>
      </c>
    </row>
    <row r="3" spans="1:8" x14ac:dyDescent="0.25">
      <c r="B3" t="s">
        <v>71</v>
      </c>
      <c r="C3" t="s">
        <v>72</v>
      </c>
      <c r="D3" t="s">
        <v>73</v>
      </c>
      <c r="E3" t="s">
        <v>74</v>
      </c>
      <c r="G3">
        <f>E4</f>
        <v>2017</v>
      </c>
      <c r="H3">
        <f>F4</f>
        <v>2016</v>
      </c>
    </row>
    <row r="4" spans="1:8" x14ac:dyDescent="0.25">
      <c r="B4" s="25">
        <v>115847</v>
      </c>
      <c r="C4" s="26">
        <v>3.3500000000000002E-2</v>
      </c>
      <c r="D4" s="27">
        <v>42988</v>
      </c>
      <c r="E4" s="28">
        <v>2017</v>
      </c>
      <c r="F4" s="28">
        <v>2016</v>
      </c>
      <c r="G4" s="31">
        <f>-IF($D4&lt;=DATE($E4,12,31),(365+$D4-DATE($E4,12,31))/365*$C4*$B4,$C4*$B4)</f>
        <v>-2690.0308178082191</v>
      </c>
      <c r="H4" s="31">
        <f>-IF($D4&lt;=DATE($F4,12,31),(365+$D4-DATE($F4,12,31))/365*$C4*$B4,$C4*$B4)</f>
        <v>-3880.8745000000004</v>
      </c>
    </row>
    <row r="5" spans="1:8" x14ac:dyDescent="0.25">
      <c r="B5" s="29"/>
      <c r="C5" s="29"/>
      <c r="D5" s="29"/>
      <c r="E5" s="29"/>
      <c r="F5" s="29"/>
    </row>
    <row r="6" spans="1:8" x14ac:dyDescent="0.25">
      <c r="B6" s="29"/>
      <c r="C6" s="29"/>
      <c r="D6" s="29"/>
      <c r="E6" s="29"/>
      <c r="F6" s="29"/>
    </row>
    <row r="7" spans="1:8" x14ac:dyDescent="0.25">
      <c r="B7" s="29"/>
      <c r="C7" s="29"/>
      <c r="D7" s="29"/>
      <c r="E7" s="29"/>
      <c r="F7" s="29"/>
    </row>
    <row r="8" spans="1:8" x14ac:dyDescent="0.25">
      <c r="B8" s="29"/>
      <c r="C8" s="29"/>
      <c r="D8" s="29"/>
      <c r="E8" s="29"/>
      <c r="F8" s="29"/>
    </row>
    <row r="9" spans="1:8" x14ac:dyDescent="0.25">
      <c r="B9" s="29"/>
      <c r="C9" s="29"/>
      <c r="D9" s="29"/>
      <c r="E9" s="29"/>
      <c r="F9" s="29"/>
    </row>
    <row r="10" spans="1:8" x14ac:dyDescent="0.25">
      <c r="B10" s="29"/>
      <c r="C10" s="29"/>
      <c r="D10" s="29"/>
      <c r="E10" s="29"/>
      <c r="F10" s="29"/>
    </row>
    <row r="11" spans="1:8" x14ac:dyDescent="0.25">
      <c r="B11" s="29"/>
      <c r="C11" s="29"/>
      <c r="D11" s="29"/>
      <c r="E11" s="29"/>
      <c r="F11" s="29"/>
    </row>
    <row r="12" spans="1:8" x14ac:dyDescent="0.25">
      <c r="B12" s="29"/>
      <c r="C12" s="29"/>
      <c r="D12" s="29"/>
      <c r="E12" s="29"/>
      <c r="F12" s="29"/>
    </row>
    <row r="13" spans="1:8" x14ac:dyDescent="0.25">
      <c r="B13" s="29"/>
      <c r="C13" s="29"/>
      <c r="D13" s="29"/>
      <c r="E13" s="29"/>
      <c r="F13" s="29"/>
    </row>
    <row r="14" spans="1:8" x14ac:dyDescent="0.25">
      <c r="B14" s="29"/>
      <c r="C14" s="29"/>
      <c r="D14" s="29"/>
      <c r="E14" s="29"/>
      <c r="F14" s="29"/>
    </row>
    <row r="15" spans="1:8" x14ac:dyDescent="0.25">
      <c r="B15" s="29"/>
      <c r="C15" s="29"/>
      <c r="D15" s="29"/>
      <c r="E15" s="29"/>
      <c r="F15" s="29"/>
    </row>
    <row r="16" spans="1:8" x14ac:dyDescent="0.25">
      <c r="B16" s="29"/>
      <c r="C16" s="29"/>
      <c r="D16" s="29"/>
      <c r="E16" s="29"/>
      <c r="F16" s="29"/>
    </row>
    <row r="17" spans="2:8" x14ac:dyDescent="0.25">
      <c r="B17" s="29"/>
      <c r="C17" s="29"/>
      <c r="D17" s="29"/>
      <c r="E17" s="29"/>
      <c r="F17" s="29"/>
    </row>
    <row r="18" spans="2:8" x14ac:dyDescent="0.25">
      <c r="B18" s="29"/>
      <c r="C18" s="29"/>
      <c r="D18" s="29"/>
      <c r="E18" s="29"/>
      <c r="F18" s="29"/>
    </row>
    <row r="19" spans="2:8" x14ac:dyDescent="0.25">
      <c r="B19" s="29"/>
      <c r="C19" s="29"/>
      <c r="D19" s="29"/>
      <c r="E19" s="29"/>
      <c r="F19" s="29"/>
    </row>
    <row r="20" spans="2:8" x14ac:dyDescent="0.25">
      <c r="B20" s="29"/>
      <c r="C20" s="29"/>
      <c r="D20" s="29"/>
      <c r="E20" s="29"/>
      <c r="F20" s="29"/>
    </row>
    <row r="21" spans="2:8" x14ac:dyDescent="0.25">
      <c r="B21" s="29"/>
      <c r="C21" s="29"/>
      <c r="D21" s="29"/>
      <c r="E21" s="29"/>
      <c r="F21" s="29"/>
    </row>
    <row r="22" spans="2:8" x14ac:dyDescent="0.25">
      <c r="B22" s="29"/>
      <c r="C22" s="29"/>
      <c r="D22" s="29"/>
      <c r="E22" s="29"/>
      <c r="F22" s="29"/>
    </row>
    <row r="23" spans="2:8" x14ac:dyDescent="0.25">
      <c r="B23" s="29"/>
      <c r="C23" s="29"/>
      <c r="D23" s="29"/>
      <c r="E23" s="29"/>
      <c r="F23" s="29"/>
    </row>
    <row r="24" spans="2:8" x14ac:dyDescent="0.25">
      <c r="B24" s="29"/>
      <c r="C24" s="29"/>
      <c r="D24" s="29"/>
      <c r="E24" s="29"/>
      <c r="F24" s="29"/>
    </row>
    <row r="25" spans="2:8" x14ac:dyDescent="0.25">
      <c r="B25" s="29"/>
      <c r="C25" s="29"/>
      <c r="D25" s="29"/>
      <c r="E25" s="29"/>
      <c r="F25" s="29"/>
    </row>
    <row r="26" spans="2:8" ht="15.75" thickBot="1" x14ac:dyDescent="0.3">
      <c r="B26" s="30"/>
      <c r="C26" s="30"/>
      <c r="D26" s="30"/>
      <c r="E26" s="30"/>
      <c r="F26" s="30"/>
    </row>
    <row r="27" spans="2:8" ht="15.75" thickBot="1" x14ac:dyDescent="0.3">
      <c r="G27" s="32">
        <f>SUM(G4:G26)</f>
        <v>-2690.0308178082191</v>
      </c>
      <c r="H27" s="33">
        <f>SUM(H4:H26)</f>
        <v>-3880.8745000000004</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C230B-562F-440F-89D2-319291A4FEFE}">
  <dimension ref="B1:B4"/>
  <sheetViews>
    <sheetView workbookViewId="0">
      <selection activeCell="B1" sqref="B1:B4"/>
    </sheetView>
  </sheetViews>
  <sheetFormatPr defaultRowHeight="15" x14ac:dyDescent="0.25"/>
  <cols>
    <col min="2" max="2" width="16.42578125" bestFit="1" customWidth="1"/>
  </cols>
  <sheetData>
    <row r="1" spans="2:2" x14ac:dyDescent="0.25">
      <c r="B1" t="s">
        <v>86</v>
      </c>
    </row>
    <row r="2" spans="2:2" x14ac:dyDescent="0.25">
      <c r="B2" t="s">
        <v>87</v>
      </c>
    </row>
    <row r="3" spans="2:2" x14ac:dyDescent="0.25">
      <c r="B3" t="s">
        <v>88</v>
      </c>
    </row>
    <row r="4" spans="2:2" x14ac:dyDescent="0.25">
      <c r="B4" t="s">
        <v>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048025BF7C286478A9BCF93A5BA26FF" ma:contentTypeVersion="24" ma:contentTypeDescription="Loo uus dokument" ma:contentTypeScope="" ma:versionID="789df24a036a9749652f9c474089024c">
  <xsd:schema xmlns:xsd="http://www.w3.org/2001/XMLSchema" xmlns:xs="http://www.w3.org/2001/XMLSchema" xmlns:p="http://schemas.microsoft.com/office/2006/metadata/properties" xmlns:ns2="4d2e130e-4030-47bf-ad05-28e6533ff729" xmlns:ns3="0966d5aa-a8ed-48b4-b035-c78780a57260" targetNamespace="http://schemas.microsoft.com/office/2006/metadata/properties" ma:root="true" ma:fieldsID="976ec218dd9778802bcb6e6311658068" ns2:_="" ns3:_="">
    <xsd:import namespace="4d2e130e-4030-47bf-ad05-28e6533ff729"/>
    <xsd:import namespace="0966d5aa-a8ed-48b4-b035-c78780a5726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_ApprovalAssignedTo" minOccurs="0"/>
                <xsd:element ref="ns2:_ApprovalRespondedBy" minOccurs="0"/>
                <xsd:element ref="ns2:_ApprovalSentBy" minOccurs="0"/>
                <xsd:element ref="ns2:_Approval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e130e-4030-47bf-ad05-28e6533ff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d5e437df-4f94-43c5-a0b4-cf172a2ef4b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_ApprovalAssignedTo" ma:index="24"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5"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6"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7" nillable="true" ma:displayName="Approval status" ma:internalName="_ApprovalStatus" ma:readOnly="true">
      <xsd:simpleType>
        <xsd:restriction base="dms:Unknow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66d5aa-a8ed-48b4-b035-c78780a57260" elementFormDefault="qualified">
    <xsd:import namespace="http://schemas.microsoft.com/office/2006/documentManagement/types"/>
    <xsd:import namespace="http://schemas.microsoft.com/office/infopath/2007/PartnerControls"/>
    <xsd:element name="SharedWithUsers" ma:index="15"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Ühiskasutusse andmise üksikasjad" ma:internalName="SharedWithDetails" ma:readOnly="true">
      <xsd:simpleType>
        <xsd:restriction base="dms:Note">
          <xsd:maxLength value="255"/>
        </xsd:restriction>
      </xsd:simpleType>
    </xsd:element>
    <xsd:element name="TaxCatchAll" ma:index="22" nillable="true" ma:displayName="Taxonomy Catch All Column" ma:hidden="true" ma:list="{8a9f0371-3995-4fbc-9d01-f8d6f3e04a7e}" ma:internalName="TaxCatchAll" ma:showField="CatchAllData" ma:web="0966d5aa-a8ed-48b4-b035-c78780a572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966d5aa-a8ed-48b4-b035-c78780a57260" xsi:nil="true"/>
    <lcf76f155ced4ddcb4097134ff3c332f xmlns="4d2e130e-4030-47bf-ad05-28e6533ff729">
      <Terms xmlns="http://schemas.microsoft.com/office/infopath/2007/PartnerControls"/>
    </lcf76f155ced4ddcb4097134ff3c332f>
    <_ApprovalAssignedTo xmlns="4d2e130e-4030-47bf-ad05-28e6533ff729">
      <UserInfo>
        <DisplayName/>
        <AccountId xsi:nil="true"/>
        <AccountType/>
      </UserInfo>
    </_ApprovalAssignedTo>
    <_ApprovalSentBy xmlns="4d2e130e-4030-47bf-ad05-28e6533ff729">
      <UserInfo>
        <DisplayName/>
        <AccountId xsi:nil="true"/>
        <AccountType/>
      </UserInfo>
    </_ApprovalSentBy>
    <_ApprovalStatus xmlns="4d2e130e-4030-47bf-ad05-28e6533ff729">0</_ApprovalStatus>
    <_ApprovalRespondedBy xmlns="4d2e130e-4030-47bf-ad05-28e6533ff729">
      <UserInfo>
        <DisplayName/>
        <AccountId xsi:nil="true"/>
        <AccountType/>
      </UserInfo>
    </_ApprovalRespondedBy>
  </documentManagement>
</p:properties>
</file>

<file path=customXml/itemProps1.xml><?xml version="1.0" encoding="utf-8"?>
<ds:datastoreItem xmlns:ds="http://schemas.openxmlformats.org/officeDocument/2006/customXml" ds:itemID="{BAE9D84A-2979-4C02-8DB0-26724DC2D730}">
  <ds:schemaRefs>
    <ds:schemaRef ds:uri="http://schemas.microsoft.com/sharepoint/v3/contenttype/forms"/>
  </ds:schemaRefs>
</ds:datastoreItem>
</file>

<file path=customXml/itemProps2.xml><?xml version="1.0" encoding="utf-8"?>
<ds:datastoreItem xmlns:ds="http://schemas.openxmlformats.org/officeDocument/2006/customXml" ds:itemID="{49CB15CD-77A8-4FF3-8BFA-F12D2FFB1B33}"/>
</file>

<file path=customXml/itemProps3.xml><?xml version="1.0" encoding="utf-8"?>
<ds:datastoreItem xmlns:ds="http://schemas.openxmlformats.org/officeDocument/2006/customXml" ds:itemID="{0C7C97BB-BFF3-49DE-BAFD-34125EB8EECA}">
  <ds:schemaRefs>
    <ds:schemaRef ds:uri="http://schemas.microsoft.com/office/2006/metadata/properties"/>
    <ds:schemaRef ds:uri="http://schemas.openxmlformats.org/package/2006/metadata/core-properties"/>
    <ds:schemaRef ds:uri="http://purl.org/dc/terms/"/>
    <ds:schemaRef ds:uri="ec6ce174-e75c-4ca3-ad81-5efbf0e0fcfb"/>
    <ds:schemaRef ds:uri="http://purl.org/dc/elements/1.1/"/>
    <ds:schemaRef ds:uri="http://schemas.microsoft.com/office/2006/documentManagement/types"/>
    <ds:schemaRef ds:uri="http://purl.org/dc/dcmitype/"/>
    <ds:schemaRef ds:uri="http://schemas.microsoft.com/office/infopath/2007/PartnerControls"/>
    <ds:schemaRef ds:uri="883e618c-2fd8-4950-9419-1a3c112a8b8f"/>
    <ds:schemaRef ds:uri="http://www.w3.org/XML/1998/namespace"/>
    <ds:schemaRef ds:uri="379001b1-07b8-4c2b-953f-9985d151c68b"/>
    <ds:schemaRef ds:uri="bc6f260e-fa7d-42a4-be96-49e7e4e4f7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Üritusel osalejate nimekiri</vt:lpstr>
      <vt:lpstr>Kasusaajate kontroll-leht</vt:lpstr>
      <vt:lpstr>SISi importimise andmed</vt:lpstr>
      <vt:lpstr>Raskustes olev ettevõte</vt:lpstr>
      <vt:lpstr>Eelmise töölehe juhend</vt:lpstr>
      <vt:lpstr>Põhivara juhend (lukustatud)</vt:lpstr>
      <vt:lpstr>Intresside juhend (lukustatud)</vt:lpstr>
      <vt:lpstr>Laenude lisa tööriist</vt:lpstr>
      <vt:lpstr>peidetud</vt:lpstr>
    </vt:vector>
  </TitlesOfParts>
  <Manager/>
  <Company>EAS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Sten Vili</dc:creator>
  <cp:keywords/>
  <dc:description/>
  <cp:lastModifiedBy>Katrin Pööra</cp:lastModifiedBy>
  <cp:revision/>
  <dcterms:created xsi:type="dcterms:W3CDTF">2018-10-15T05:56:34Z</dcterms:created>
  <dcterms:modified xsi:type="dcterms:W3CDTF">2026-10-07T05:51:10Z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0x010100E048025BF7C286478A9BCF93A5BA26FF</vt:lpwstr>
  </property>
  <property fmtid="{D5CDD505-2E9C-101B-9397-08002B2CF9AE}" pid="3" name="Osakond">
    <vt:lpwstr>26;#Toetuste osakond|f6aa6ec7-40ef-497a-9773-31c330b0b78c</vt:lpwstr>
  </property>
  <property fmtid="{D5CDD505-2E9C-101B-9397-08002B2CF9AE}" pid="4" name="MSIP_Label_64070b25-3e51-4c49-94ac-1c89225a19f8_Enabled">
    <vt:lpwstr>true</vt:lpwstr>
  </property>
  <property fmtid="{D5CDD505-2E9C-101B-9397-08002B2CF9AE}" pid="5" name="MSIP_Label_64070b25-3e51-4c49-94ac-1c89225a19f8_SetDate">
    <vt:lpwstr>2023-09-01T13:19:29Z</vt:lpwstr>
  </property>
  <property fmtid="{D5CDD505-2E9C-101B-9397-08002B2CF9AE}" pid="6" name="MSIP_Label_64070b25-3e51-4c49-94ac-1c89225a19f8_Method">
    <vt:lpwstr>Standard</vt:lpwstr>
  </property>
  <property fmtid="{D5CDD505-2E9C-101B-9397-08002B2CF9AE}" pid="7" name="MSIP_Label_64070b25-3e51-4c49-94ac-1c89225a19f8_Name">
    <vt:lpwstr>defa4170-0d19-0005-0004-bc88714345d2</vt:lpwstr>
  </property>
  <property fmtid="{D5CDD505-2E9C-101B-9397-08002B2CF9AE}" pid="8" name="MSIP_Label_64070b25-3e51-4c49-94ac-1c89225a19f8_SiteId">
    <vt:lpwstr>3c88e4d0-0f16-4fc9-9c9d-e75d2f2a6adc</vt:lpwstr>
  </property>
  <property fmtid="{D5CDD505-2E9C-101B-9397-08002B2CF9AE}" pid="9" name="MSIP_Label_64070b25-3e51-4c49-94ac-1c89225a19f8_ActionId">
    <vt:lpwstr>f10d3a58-7e89-4624-885e-89a6df5f0423</vt:lpwstr>
  </property>
  <property fmtid="{D5CDD505-2E9C-101B-9397-08002B2CF9AE}" pid="10" name="MSIP_Label_64070b25-3e51-4c49-94ac-1c89225a19f8_ContentBits">
    <vt:lpwstr>0</vt:lpwstr>
  </property>
  <property fmtid="{D5CDD505-2E9C-101B-9397-08002B2CF9AE}" pid="11" name="Märksõnad">
    <vt:lpwstr/>
  </property>
  <property fmtid="{D5CDD505-2E9C-101B-9397-08002B2CF9AE}" pid="12" name="M_x00e4_rks_x00f5_nad">
    <vt:lpwstr/>
  </property>
  <property fmtid="{D5CDD505-2E9C-101B-9397-08002B2CF9AE}" pid="13" name="_ExtendedDescription">
    <vt:lpwstr/>
  </property>
  <property fmtid="{D5CDD505-2E9C-101B-9397-08002B2CF9AE}" pid="14" name="MediaServiceImageTags">
    <vt:lpwstr/>
  </property>
</Properties>
</file>